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S:\Budget\Vicki-LineItems\"/>
    </mc:Choice>
  </mc:AlternateContent>
  <xr:revisionPtr revIDLastSave="0" documentId="13_ncr:1_{B63FCDDE-4DA0-4B4F-A5CD-B59F57E74C7D}" xr6:coauthVersionLast="36" xr6:coauthVersionMax="36" xr10:uidLastSave="{00000000-0000-0000-0000-000000000000}"/>
  <bookViews>
    <workbookView xWindow="0" yWindow="0" windowWidth="28800" windowHeight="11835" tabRatio="601" activeTab="1" xr2:uid="{00000000-000D-0000-FFFF-FFFF00000000}"/>
  </bookViews>
  <sheets>
    <sheet name="Certification" sheetId="28" r:id="rId1"/>
    <sheet name="Exhibit A" sheetId="1" r:id="rId2"/>
    <sheet name="Schedule IA" sheetId="3" r:id="rId3"/>
    <sheet name="Schedule II" sheetId="4" r:id="rId4"/>
    <sheet name="Schedule IV" sheetId="15" r:id="rId5"/>
  </sheets>
  <externalReferences>
    <externalReference r:id="rId6"/>
  </externalReferences>
  <definedNames>
    <definedName name="Exhibit_A">'[1]Exhibit A'!$A$5</definedName>
    <definedName name="_xlnm.Print_Area" localSheetId="0">Certification!$A$1:$A$21</definedName>
  </definedNames>
  <calcPr calcId="191029"/>
</workbook>
</file>

<file path=xl/calcChain.xml><?xml version="1.0" encoding="utf-8"?>
<calcChain xmlns="http://schemas.openxmlformats.org/spreadsheetml/2006/main">
  <c r="A2" i="15" l="1"/>
  <c r="A2" i="4"/>
  <c r="A2" i="3"/>
  <c r="A28" i="4"/>
  <c r="F44" i="4"/>
  <c r="G44" i="4" s="1"/>
  <c r="C48" i="4"/>
  <c r="C8" i="1" s="1"/>
  <c r="F8" i="15"/>
  <c r="G8" i="15"/>
  <c r="F9" i="15"/>
  <c r="G9" i="15"/>
  <c r="F10" i="15"/>
  <c r="G10" i="15"/>
  <c r="G7" i="15"/>
  <c r="F7" i="15"/>
  <c r="E12" i="15"/>
  <c r="C12" i="15"/>
  <c r="C10" i="1" s="1"/>
  <c r="G10" i="1" s="1"/>
  <c r="F33" i="4"/>
  <c r="G33" i="4" s="1"/>
  <c r="F34" i="4"/>
  <c r="G34" i="4"/>
  <c r="F35" i="4"/>
  <c r="F36" i="4"/>
  <c r="G36" i="4" s="1"/>
  <c r="F38" i="4"/>
  <c r="G38" i="4" s="1"/>
  <c r="F39" i="4"/>
  <c r="F40" i="4"/>
  <c r="G40" i="4" s="1"/>
  <c r="F41" i="4"/>
  <c r="F42" i="4"/>
  <c r="G42" i="4" s="1"/>
  <c r="F45" i="4"/>
  <c r="G45" i="4" s="1"/>
  <c r="F46" i="4"/>
  <c r="G46" i="4" s="1"/>
  <c r="F47" i="4"/>
  <c r="G47" i="4" s="1"/>
  <c r="F32" i="4"/>
  <c r="G32" i="4" s="1"/>
  <c r="F8" i="4"/>
  <c r="G8" i="4" s="1"/>
  <c r="F9" i="4"/>
  <c r="G9" i="4"/>
  <c r="F10" i="4"/>
  <c r="F11" i="4"/>
  <c r="G11" i="4" s="1"/>
  <c r="F12" i="4"/>
  <c r="G12" i="4" s="1"/>
  <c r="F13" i="4"/>
  <c r="G13" i="4"/>
  <c r="F14" i="4"/>
  <c r="F16" i="4"/>
  <c r="F18" i="4"/>
  <c r="G18" i="4" s="1"/>
  <c r="F19" i="4"/>
  <c r="G19" i="4"/>
  <c r="F20" i="4"/>
  <c r="G20" i="4"/>
  <c r="F22" i="4"/>
  <c r="G22" i="4" s="1"/>
  <c r="F23" i="4"/>
  <c r="F24" i="4"/>
  <c r="G24" i="4"/>
  <c r="F25" i="4"/>
  <c r="G25" i="4"/>
  <c r="F7" i="4"/>
  <c r="G7" i="4" s="1"/>
  <c r="D48" i="4"/>
  <c r="D8" i="1" s="1"/>
  <c r="B48" i="4"/>
  <c r="B8" i="1" s="1"/>
  <c r="G8" i="3"/>
  <c r="G9" i="3"/>
  <c r="G13" i="3"/>
  <c r="F8" i="3"/>
  <c r="F9" i="3"/>
  <c r="F11" i="3"/>
  <c r="F13" i="3"/>
  <c r="F14" i="3"/>
  <c r="F21" i="3"/>
  <c r="G21" i="3" s="1"/>
  <c r="C22" i="3"/>
  <c r="C7" i="1" s="1"/>
  <c r="D22" i="3"/>
  <c r="D7" i="1" s="1"/>
  <c r="H22" i="3"/>
  <c r="B22" i="3"/>
  <c r="B7" i="1" s="1"/>
  <c r="H11" i="1"/>
  <c r="G9" i="1" l="1"/>
  <c r="F9" i="1"/>
  <c r="G41" i="4"/>
  <c r="G23" i="4"/>
  <c r="G10" i="4"/>
  <c r="E10" i="1"/>
  <c r="F10" i="1" s="1"/>
  <c r="G16" i="4"/>
  <c r="G35" i="4"/>
  <c r="G14" i="4"/>
  <c r="G39" i="4"/>
  <c r="F15" i="4"/>
  <c r="F7" i="3"/>
  <c r="D11" i="1"/>
  <c r="G12" i="15"/>
  <c r="F12" i="15"/>
  <c r="B11" i="1"/>
  <c r="C11" i="1" l="1"/>
  <c r="G7" i="3"/>
  <c r="G15" i="4"/>
  <c r="F18" i="3"/>
  <c r="G18" i="3" s="1"/>
  <c r="F13" i="1"/>
  <c r="F17" i="3"/>
  <c r="G17" i="3" s="1"/>
  <c r="F6" i="3"/>
  <c r="G6" i="3" s="1"/>
  <c r="F10" i="3"/>
  <c r="G10" i="3" l="1"/>
  <c r="F15" i="3"/>
  <c r="G15" i="3" s="1"/>
  <c r="F26" i="4"/>
  <c r="E48" i="4"/>
  <c r="E8" i="1" s="1"/>
  <c r="F8" i="1" s="1"/>
  <c r="F20" i="3"/>
  <c r="G13" i="1"/>
  <c r="G20" i="3" l="1"/>
  <c r="G26" i="4"/>
  <c r="F48" i="4"/>
  <c r="F12" i="3"/>
  <c r="G12" i="3" l="1"/>
  <c r="G8" i="1"/>
  <c r="G48" i="4"/>
  <c r="F19" i="3"/>
  <c r="G19" i="3" l="1"/>
  <c r="F16" i="3" l="1"/>
  <c r="E22" i="3"/>
  <c r="E7" i="1" s="1"/>
  <c r="F7" i="1" s="1"/>
  <c r="G7" i="1" s="1"/>
  <c r="G16" i="3" l="1"/>
  <c r="F22" i="3"/>
  <c r="E11" i="1" l="1"/>
  <c r="G22" i="3"/>
  <c r="F11" i="1" l="1"/>
  <c r="G11" i="1" s="1"/>
</calcChain>
</file>

<file path=xl/sharedStrings.xml><?xml version="1.0" encoding="utf-8"?>
<sst xmlns="http://schemas.openxmlformats.org/spreadsheetml/2006/main" count="164" uniqueCount="114">
  <si>
    <t>EXHIBIT A</t>
  </si>
  <si>
    <t>APPROPRIATION CATEGORY</t>
  </si>
  <si>
    <t>(6a)</t>
  </si>
  <si>
    <t>COL (5) - (3)</t>
  </si>
  <si>
    <t>COL (6) / (3)</t>
  </si>
  <si>
    <t>TOTAL EXPENDITURES</t>
  </si>
  <si>
    <t>NUMBER OF POSITIONS</t>
  </si>
  <si>
    <t>SCHEDULE IA</t>
  </si>
  <si>
    <t>OBJECT CODE</t>
  </si>
  <si>
    <t>11 OFFICIAL</t>
  </si>
  <si>
    <t>12 EMPLOYEES (REGULAR)</t>
  </si>
  <si>
    <t>13 EMPLOYEES (TEMPORARY)</t>
  </si>
  <si>
    <t>14 OVERTIME</t>
  </si>
  <si>
    <t>15 SPECIAL PAY</t>
  </si>
  <si>
    <t>21 FICA</t>
  </si>
  <si>
    <t xml:space="preserve">  2153 OTHER</t>
  </si>
  <si>
    <t>22 RETIREMENT</t>
  </si>
  <si>
    <t>23 LIFE &amp; HEALTH INSURANCE</t>
  </si>
  <si>
    <t>24 WORKER'S COMPENSATION</t>
  </si>
  <si>
    <t>25 UNEMPLOYMENT COMP.</t>
  </si>
  <si>
    <t xml:space="preserve">Post this total to </t>
  </si>
  <si>
    <t>Col.(2) Ex. A</t>
  </si>
  <si>
    <t>Post this total to</t>
  </si>
  <si>
    <t>Col. (3) Ex. A</t>
  </si>
  <si>
    <t>Col. (4) Ex. A</t>
  </si>
  <si>
    <t>Col. (5) Ex. A</t>
  </si>
  <si>
    <t>Col. (5) - (3)</t>
  </si>
  <si>
    <t>Col. (6) / (3)</t>
  </si>
  <si>
    <t>OPERATING EXPENSES:</t>
  </si>
  <si>
    <t>31 PROFESSIONAL SERVICES</t>
  </si>
  <si>
    <t>SCHEDULE II</t>
  </si>
  <si>
    <t xml:space="preserve"> 3151 E.D.P.</t>
  </si>
  <si>
    <t xml:space="preserve"> 3154 LEGAL</t>
  </si>
  <si>
    <t xml:space="preserve"> 3159 OTHER</t>
  </si>
  <si>
    <t>32 ACCOUNTING &amp; AUDITING</t>
  </si>
  <si>
    <t>33 COURT REPORTER</t>
  </si>
  <si>
    <t>34 OTHER CONTRACTUAL</t>
  </si>
  <si>
    <t>40 TRAVEL</t>
  </si>
  <si>
    <t>41 COMMUNICATIONS</t>
  </si>
  <si>
    <t>42 TRANSPORTATION</t>
  </si>
  <si>
    <t xml:space="preserve"> 4251 POSTAGE</t>
  </si>
  <si>
    <t xml:space="preserve"> 4252 FREIGHT</t>
  </si>
  <si>
    <t>43 UTILITIES</t>
  </si>
  <si>
    <t>44 RENTALS &amp; LEASES</t>
  </si>
  <si>
    <t xml:space="preserve"> 4451 OFFICE EQUIPMENT</t>
  </si>
  <si>
    <t xml:space="preserve"> 4452 VEHICLES</t>
  </si>
  <si>
    <t xml:space="preserve"> 4453 OFFICE SPACE</t>
  </si>
  <si>
    <t xml:space="preserve"> 4454 E.D.P.</t>
  </si>
  <si>
    <t>45 INSURANCE &amp; SURETY</t>
  </si>
  <si>
    <t xml:space="preserve"> 4651 OFFICE EQUIPMENT</t>
  </si>
  <si>
    <t xml:space="preserve"> 4652 VEHICLES</t>
  </si>
  <si>
    <t xml:space="preserve"> 4653 OFFICE SPACE</t>
  </si>
  <si>
    <t xml:space="preserve"> 4654 E.D.P.</t>
  </si>
  <si>
    <t>47 PRINTING &amp; BINDING</t>
  </si>
  <si>
    <t>49 OTHER CURRENT CHARGES</t>
  </si>
  <si>
    <t xml:space="preserve"> 4951 LEGAL ADVERTISEMENTS</t>
  </si>
  <si>
    <t xml:space="preserve"> 4959 OTHER</t>
  </si>
  <si>
    <t>51 OFFICE SUPPLIES</t>
  </si>
  <si>
    <t>52 OPERATING SUPPLIES</t>
  </si>
  <si>
    <t>54 BOOKS &amp; PUBLICATIONS</t>
  </si>
  <si>
    <t xml:space="preserve"> 5451 BOOKS</t>
  </si>
  <si>
    <t xml:space="preserve"> 5452 SUBSCRIPTIONS</t>
  </si>
  <si>
    <t xml:space="preserve"> 5453 EDUCATION</t>
  </si>
  <si>
    <t xml:space="preserve"> 5454 DUES/MEMBERSHIPS</t>
  </si>
  <si>
    <t>TOTAL OPERATING EXPENSES</t>
  </si>
  <si>
    <t>Col. (2) Ex. A</t>
  </si>
  <si>
    <t>Col. (5) Ex. A.</t>
  </si>
  <si>
    <t>SCHEDULE IV</t>
  </si>
  <si>
    <t>NON-OPERATING:</t>
  </si>
  <si>
    <t xml:space="preserve"> 91 E.D.P. CONTRACT RESERVE</t>
  </si>
  <si>
    <t xml:space="preserve"> 92 OTHER CONTRACT RESERVE</t>
  </si>
  <si>
    <t xml:space="preserve"> 93 SPECIAL CONTINGENCY</t>
  </si>
  <si>
    <t xml:space="preserve"> 94 EMERGENCY CONTINGENCY</t>
  </si>
  <si>
    <t xml:space="preserve">        TOTAL NON-OPERATING</t>
  </si>
  <si>
    <t xml:space="preserve">  2251 OFFICIAL        </t>
  </si>
  <si>
    <t xml:space="preserve">  2252 EMPLOYEE     </t>
  </si>
  <si>
    <t xml:space="preserve">  2253 SMS/SES       </t>
  </si>
  <si>
    <t xml:space="preserve">  2254 DROP             </t>
  </si>
  <si>
    <t xml:space="preserve">  2152 REGULAR     </t>
  </si>
  <si>
    <t xml:space="preserve"> 3152 APPRAISAL</t>
  </si>
  <si>
    <t xml:space="preserve"> 3153 MAPPING</t>
  </si>
  <si>
    <t xml:space="preserve"> 4952 AERIAL PHOTOS</t>
  </si>
  <si>
    <t>(8a)</t>
  </si>
  <si>
    <t>DETAIL OF OPERATING EXPENSES</t>
  </si>
  <si>
    <t>DETAIL OF NON-OPERATING</t>
  </si>
  <si>
    <t>DETAIL OF PERSONNEL SERVICES</t>
  </si>
  <si>
    <t>PERSONNEL SERVICES:</t>
  </si>
  <si>
    <t xml:space="preserve">     TOTAL PERSONNEL SERVICES</t>
  </si>
  <si>
    <t>BUDGET REQUEST FOR PROPERTY APPRAISERS</t>
  </si>
  <si>
    <t>Rule 12D-16.002, F.A.C.</t>
  </si>
  <si>
    <t>Provisional</t>
  </si>
  <si>
    <t>DR-484, R. 12/14</t>
  </si>
  <si>
    <r>
      <t xml:space="preserve">I, </t>
    </r>
    <r>
      <rPr>
        <b/>
        <sz val="12"/>
        <color rgb="FF000000"/>
        <rFont val="Book Antiqua"/>
        <family val="1"/>
      </rPr>
      <t>DANA R. BLICKLEY</t>
    </r>
    <r>
      <rPr>
        <sz val="12"/>
        <color rgb="FF000000"/>
        <rFont val="Book Antiqua"/>
        <family val="1"/>
      </rPr>
      <t xml:space="preserve">, the Property Appraiser of  </t>
    </r>
    <r>
      <rPr>
        <b/>
        <sz val="12"/>
        <color rgb="FF000000"/>
        <rFont val="Book Antiqua"/>
        <family val="1"/>
      </rPr>
      <t>BREVARD COUNTY</t>
    </r>
    <r>
      <rPr>
        <sz val="12"/>
        <color rgb="FF000000"/>
        <rFont val="Book Antiqua"/>
        <family val="1"/>
      </rPr>
      <t xml:space="preserve">, Florida, certify the proposed budget for the period of October 1, 2020, through September 30, 2021, contains information that is an accurate presentation of our work program during this period and expenditures during prior periods (section 195.087, F.S.). </t>
    </r>
  </si>
  <si>
    <t>BUDGET REQUEST FOR PROPERTY APPRAISERS
SUMMARY OF THE 2020-21 BUDGET BY APPROPRIATION CATEGORY</t>
  </si>
  <si>
    <r>
      <rPr>
        <b/>
        <u/>
        <sz val="12"/>
        <rFont val="Book Antiqua"/>
        <family val="1"/>
      </rPr>
      <t>BREVARD</t>
    </r>
    <r>
      <rPr>
        <b/>
        <sz val="12"/>
        <rFont val="Book Antiqua"/>
        <family val="1"/>
      </rPr>
      <t xml:space="preserve">
            COUNTY</t>
    </r>
  </si>
  <si>
    <t>ACTUAL
EXPENDITURES
2018-19</t>
  </si>
  <si>
    <t>APPROVED
BUDGET
2019-20</t>
  </si>
  <si>
    <t>ACTUAL 
EXPENDITURES
3/31/20</t>
  </si>
  <si>
    <t>REQUEST
2020-21</t>
  </si>
  <si>
    <t>AMOUNT
(INCREASE/ DECREASE)</t>
  </si>
  <si>
    <t>% (INCREASE/ 
DECREASE)</t>
  </si>
  <si>
    <t>AMOUNT
APPROVED
2020-21</t>
  </si>
  <si>
    <t>PERSONNEL SERVICES
(Sch. 1-1A)</t>
  </si>
  <si>
    <t>OPERATING EXPENSES
(Sch. II)</t>
  </si>
  <si>
    <t>OPERATING 
CAPITAL OUTLAY
(Sch.  III)</t>
  </si>
  <si>
    <t>NON-OPERATING
(Sch. IV)</t>
  </si>
  <si>
    <t>Property Appraiser Signature                                                                                                                           Date</t>
  </si>
  <si>
    <t>_____________________________________________________________________               ________________________________________</t>
  </si>
  <si>
    <t>ACTUAL 
EXPENDITURES
2018-19</t>
  </si>
  <si>
    <t>ACTUAL
EXPENDITURES
3/31/2020</t>
  </si>
  <si>
    <t>AMOUNT
(INCREASE/ 
DECREASE)</t>
  </si>
  <si>
    <r>
      <rPr>
        <b/>
        <sz val="12"/>
        <color theme="0"/>
        <rFont val="Book Antiqua"/>
        <family val="1"/>
      </rPr>
      <t>%</t>
    </r>
    <r>
      <rPr>
        <b/>
        <sz val="10"/>
        <color theme="0"/>
        <rFont val="Book Antiqua"/>
        <family val="1"/>
      </rPr>
      <t xml:space="preserve">
(INCREASE/ 
DECREASE)</t>
    </r>
  </si>
  <si>
    <t>AMOUNT
(INCREASE/
DECREASE)</t>
  </si>
  <si>
    <t>% 
(INCREASE/
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</si>
</sst>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m/d/yy"/>
    <numFmt numFmtId="165" formatCode="0_);\(0\)"/>
    <numFmt numFmtId="166" formatCode="&quot;$&quot;#,##0.0000_);\(&quot;$&quot;#,##0.0000\)"/>
    <numFmt numFmtId="168" formatCode="0.0%"/>
    <numFmt numFmtId="169" formatCode="0;;;@"/>
    <numFmt numFmtId="170" formatCode="0_);[Red]\(0\)"/>
    <numFmt numFmtId="171" formatCode="_(&quot;$&quot;* #,##0_);_(&quot;$&quot;* \(#,##0\);_(&quot;$&quot;* &quot;-&quot;??_);_(@_)"/>
  </numFmts>
  <fonts count="26" x14ac:knownFonts="1">
    <font>
      <sz val="10"/>
      <name val="Arial"/>
    </font>
    <font>
      <sz val="11"/>
      <color theme="1"/>
      <name val="Calibri"/>
      <family val="2"/>
      <scheme val="minor"/>
    </font>
    <font>
      <sz val="10"/>
      <name val="Arial"/>
      <family val="2"/>
    </font>
    <font>
      <sz val="8"/>
      <name val="Arial"/>
      <family val="2"/>
    </font>
    <font>
      <sz val="10"/>
      <name val="Book Antiqua"/>
      <family val="1"/>
    </font>
    <font>
      <b/>
      <sz val="10"/>
      <name val="Book Antiqua"/>
      <family val="1"/>
    </font>
    <font>
      <b/>
      <sz val="14"/>
      <name val="Book Antiqua"/>
      <family val="1"/>
    </font>
    <font>
      <b/>
      <sz val="12"/>
      <name val="Book Antiqua"/>
      <family val="1"/>
    </font>
    <font>
      <b/>
      <sz val="8"/>
      <name val="Book Antiqua"/>
      <family val="1"/>
    </font>
    <font>
      <i/>
      <sz val="8"/>
      <name val="Book Antiqua"/>
      <family val="1"/>
    </font>
    <font>
      <sz val="12"/>
      <name val="Book Antiqua"/>
      <family val="1"/>
    </font>
    <font>
      <b/>
      <sz val="11"/>
      <name val="Book Antiqua"/>
      <family val="1"/>
    </font>
    <font>
      <b/>
      <sz val="10"/>
      <color indexed="8"/>
      <name val="Book Antiqua"/>
      <family val="1"/>
    </font>
    <font>
      <sz val="10"/>
      <color indexed="8"/>
      <name val="Book Antiqua"/>
      <family val="1"/>
    </font>
    <font>
      <sz val="8"/>
      <name val="Book Antiqua"/>
      <family val="1"/>
    </font>
    <font>
      <sz val="10"/>
      <name val="Times New Roman"/>
      <family val="1"/>
    </font>
    <font>
      <b/>
      <sz val="9"/>
      <color indexed="9"/>
      <name val="Book Antiqua"/>
      <family val="1"/>
    </font>
    <font>
      <sz val="10"/>
      <name val="Arial"/>
      <family val="2"/>
    </font>
    <font>
      <b/>
      <sz val="10"/>
      <color indexed="23"/>
      <name val="Book Antiqua"/>
      <family val="1"/>
    </font>
    <font>
      <sz val="10"/>
      <name val="Times New Roman"/>
      <family val="1"/>
    </font>
    <font>
      <sz val="12"/>
      <color rgb="FF000000"/>
      <name val="Book Antiqua"/>
      <family val="1"/>
    </font>
    <font>
      <b/>
      <sz val="12"/>
      <color rgb="FF000000"/>
      <name val="Book Antiqua"/>
      <family val="1"/>
    </font>
    <font>
      <b/>
      <u/>
      <sz val="12"/>
      <name val="Book Antiqua"/>
      <family val="1"/>
    </font>
    <font>
      <b/>
      <sz val="9"/>
      <color theme="0"/>
      <name val="Book Antiqua"/>
      <family val="1"/>
    </font>
    <font>
      <b/>
      <sz val="10"/>
      <color theme="0"/>
      <name val="Book Antiqua"/>
      <family val="1"/>
    </font>
    <font>
      <b/>
      <sz val="12"/>
      <color theme="0"/>
      <name val="Book Antiqua"/>
      <family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lightGray">
        <bgColor indexed="22"/>
      </patternFill>
    </fill>
    <fill>
      <patternFill patternType="solid">
        <fgColor theme="0"/>
        <bgColor indexed="64"/>
      </patternFill>
    </fill>
    <fill>
      <patternFill patternType="solid">
        <fgColor theme="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0" fontId="15" fillId="0" borderId="0"/>
    <xf numFmtId="0" fontId="17" fillId="0" borderId="0"/>
    <xf numFmtId="0" fontId="19" fillId="0" borderId="0"/>
    <xf numFmtId="9" fontId="2" fillId="0" borderId="0" applyFont="0" applyFill="0" applyBorder="0" applyAlignment="0" applyProtection="0"/>
    <xf numFmtId="43" fontId="17" fillId="0" borderId="0" applyFont="0" applyFill="0" applyBorder="0" applyAlignment="0" applyProtection="0"/>
    <xf numFmtId="44" fontId="2"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 fillId="0" borderId="0"/>
    <xf numFmtId="44" fontId="17"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 fillId="0" borderId="0"/>
  </cellStyleXfs>
  <cellXfs count="167">
    <xf numFmtId="0" fontId="0" fillId="0" borderId="0" xfId="0"/>
    <xf numFmtId="0" fontId="4" fillId="0" borderId="1" xfId="0" applyFont="1" applyBorder="1"/>
    <xf numFmtId="0" fontId="4" fillId="0" borderId="2" xfId="0" applyFont="1" applyBorder="1"/>
    <xf numFmtId="0" fontId="4" fillId="0" borderId="0" xfId="0" applyFont="1"/>
    <xf numFmtId="0" fontId="4" fillId="0" borderId="0" xfId="0" applyFont="1" applyBorder="1"/>
    <xf numFmtId="0" fontId="4" fillId="0" borderId="5" xfId="0" applyFont="1" applyBorder="1" applyAlignment="1">
      <alignment horizontal="center"/>
    </xf>
    <xf numFmtId="0" fontId="4" fillId="0" borderId="6" xfId="0" applyFont="1" applyBorder="1"/>
    <xf numFmtId="0" fontId="4" fillId="2" borderId="6" xfId="0" applyFont="1" applyFill="1" applyBorder="1"/>
    <xf numFmtId="0" fontId="4" fillId="2" borderId="7" xfId="0" applyFont="1" applyFill="1" applyBorder="1"/>
    <xf numFmtId="0" fontId="5" fillId="0" borderId="8" xfId="0" applyFont="1" applyBorder="1" applyAlignment="1">
      <alignment horizontal="center"/>
    </xf>
    <xf numFmtId="0" fontId="4" fillId="2" borderId="8" xfId="0" applyFont="1" applyFill="1" applyBorder="1"/>
    <xf numFmtId="0" fontId="4" fillId="0" borderId="8" xfId="0" applyFont="1" applyBorder="1"/>
    <xf numFmtId="0" fontId="4" fillId="0" borderId="3" xfId="0" applyFont="1" applyBorder="1"/>
    <xf numFmtId="0" fontId="4" fillId="0" borderId="9" xfId="0" applyFont="1" applyBorder="1"/>
    <xf numFmtId="0" fontId="4" fillId="0" borderId="10" xfId="0" applyFont="1" applyBorder="1"/>
    <xf numFmtId="0" fontId="4" fillId="0" borderId="11" xfId="0" applyFont="1" applyBorder="1"/>
    <xf numFmtId="0" fontId="8" fillId="0" borderId="0"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7" fillId="0" borderId="5" xfId="0" applyFont="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165" fontId="4" fillId="2" borderId="7" xfId="0" applyNumberFormat="1" applyFont="1" applyFill="1" applyBorder="1" applyAlignment="1">
      <alignment horizontal="center"/>
    </xf>
    <xf numFmtId="0" fontId="4" fillId="0" borderId="3" xfId="0" applyFont="1" applyBorder="1" applyAlignment="1">
      <alignment horizontal="center"/>
    </xf>
    <xf numFmtId="0" fontId="4" fillId="2" borderId="12" xfId="0" applyFont="1" applyFill="1" applyBorder="1"/>
    <xf numFmtId="0" fontId="5" fillId="0" borderId="6" xfId="0" applyFont="1" applyBorder="1"/>
    <xf numFmtId="0" fontId="4" fillId="2" borderId="0" xfId="0" applyFont="1" applyFill="1" applyBorder="1"/>
    <xf numFmtId="0" fontId="5" fillId="0" borderId="8" xfId="0" applyFont="1" applyBorder="1"/>
    <xf numFmtId="0" fontId="4" fillId="0" borderId="12" xfId="0" applyFont="1" applyBorder="1"/>
    <xf numFmtId="0" fontId="5" fillId="0" borderId="12" xfId="0" applyFont="1" applyBorder="1"/>
    <xf numFmtId="166" fontId="9" fillId="0" borderId="0" xfId="0" applyNumberFormat="1" applyFont="1"/>
    <xf numFmtId="0" fontId="5" fillId="3" borderId="8" xfId="0" applyFont="1" applyFill="1" applyBorder="1"/>
    <xf numFmtId="0" fontId="4" fillId="3" borderId="8" xfId="0" applyFont="1" applyFill="1" applyBorder="1"/>
    <xf numFmtId="0" fontId="5" fillId="3" borderId="12" xfId="0" applyFont="1" applyFill="1" applyBorder="1"/>
    <xf numFmtId="0" fontId="8" fillId="0" borderId="0" xfId="0" applyFont="1" applyAlignment="1">
      <alignment horizontal="center"/>
    </xf>
    <xf numFmtId="0" fontId="4" fillId="2" borderId="5" xfId="0" applyFont="1" applyFill="1" applyBorder="1"/>
    <xf numFmtId="0" fontId="4" fillId="2" borderId="11" xfId="0" applyFont="1" applyFill="1" applyBorder="1"/>
    <xf numFmtId="165" fontId="4" fillId="2" borderId="12" xfId="0" applyNumberFormat="1" applyFont="1" applyFill="1" applyBorder="1"/>
    <xf numFmtId="0" fontId="12" fillId="3" borderId="12" xfId="0" applyFont="1" applyFill="1" applyBorder="1"/>
    <xf numFmtId="0" fontId="14" fillId="4" borderId="0" xfId="0" applyFont="1" applyFill="1" applyBorder="1"/>
    <xf numFmtId="0" fontId="14" fillId="0" borderId="0" xfId="0" applyFont="1" applyBorder="1"/>
    <xf numFmtId="0" fontId="14" fillId="0" borderId="0" xfId="0" applyFont="1"/>
    <xf numFmtId="10" fontId="13" fillId="3" borderId="13" xfId="0" applyNumberFormat="1" applyFont="1" applyFill="1" applyBorder="1" applyAlignment="1">
      <alignment horizontal="center"/>
    </xf>
    <xf numFmtId="10" fontId="4" fillId="3" borderId="13" xfId="0" applyNumberFormat="1" applyFont="1" applyFill="1" applyBorder="1" applyAlignment="1">
      <alignment horizontal="center"/>
    </xf>
    <xf numFmtId="0" fontId="4" fillId="0" borderId="6" xfId="0" applyFont="1" applyBorder="1" applyProtection="1">
      <protection locked="0"/>
    </xf>
    <xf numFmtId="0" fontId="4" fillId="0" borderId="8" xfId="0" applyFont="1" applyBorder="1" applyProtection="1">
      <protection locked="0"/>
    </xf>
    <xf numFmtId="0" fontId="4" fillId="0" borderId="2" xfId="0" applyFont="1" applyBorder="1" applyProtection="1">
      <protection locked="0"/>
    </xf>
    <xf numFmtId="0" fontId="4" fillId="0" borderId="10" xfId="0" applyFont="1" applyBorder="1" applyProtection="1">
      <protection locked="0"/>
    </xf>
    <xf numFmtId="0" fontId="4" fillId="2" borderId="0" xfId="0" applyFont="1" applyFill="1" applyBorder="1" applyProtection="1">
      <protection locked="0"/>
    </xf>
    <xf numFmtId="0" fontId="4" fillId="2" borderId="12" xfId="0" applyFont="1" applyFill="1" applyBorder="1" applyProtection="1">
      <protection locked="0"/>
    </xf>
    <xf numFmtId="0" fontId="4" fillId="2" borderId="8" xfId="0" applyFont="1" applyFill="1" applyBorder="1" applyAlignment="1" applyProtection="1">
      <alignment horizontal="center"/>
      <protection locked="0"/>
    </xf>
    <xf numFmtId="0" fontId="5" fillId="3" borderId="8" xfId="0" applyFont="1" applyFill="1" applyBorder="1" applyAlignment="1">
      <alignment horizontal="center"/>
    </xf>
    <xf numFmtId="165" fontId="5" fillId="3" borderId="12" xfId="0" applyNumberFormat="1" applyFont="1" applyFill="1" applyBorder="1" applyAlignment="1">
      <alignment horizontal="center"/>
    </xf>
    <xf numFmtId="165" fontId="5" fillId="3" borderId="13" xfId="0" applyNumberFormat="1" applyFont="1" applyFill="1" applyBorder="1" applyAlignment="1">
      <alignment horizontal="center"/>
    </xf>
    <xf numFmtId="165" fontId="5" fillId="3" borderId="14" xfId="0" applyNumberFormat="1" applyFont="1" applyFill="1" applyBorder="1" applyAlignment="1">
      <alignment horizontal="center"/>
    </xf>
    <xf numFmtId="0" fontId="4" fillId="5" borderId="8" xfId="0" applyFont="1" applyFill="1" applyBorder="1"/>
    <xf numFmtId="37" fontId="4" fillId="5" borderId="12" xfId="0" applyNumberFormat="1" applyFont="1" applyFill="1" applyBorder="1"/>
    <xf numFmtId="37" fontId="4" fillId="5" borderId="12" xfId="0" applyNumberFormat="1" applyFont="1" applyFill="1" applyBorder="1" applyProtection="1">
      <protection locked="0"/>
    </xf>
    <xf numFmtId="165" fontId="5" fillId="2" borderId="10" xfId="0" applyNumberFormat="1" applyFont="1" applyFill="1" applyBorder="1" applyAlignment="1">
      <alignment horizontal="center"/>
    </xf>
    <xf numFmtId="14" fontId="0" fillId="0" borderId="0" xfId="0" applyNumberFormat="1" applyBorder="1" applyAlignment="1">
      <alignment horizontal="center"/>
    </xf>
    <xf numFmtId="0" fontId="0" fillId="0" borderId="0" xfId="0" applyBorder="1" applyAlignment="1">
      <alignment horizontal="center"/>
    </xf>
    <xf numFmtId="0" fontId="7" fillId="0" borderId="5" xfId="0" applyFont="1" applyBorder="1" applyAlignment="1">
      <alignment horizontal="right"/>
    </xf>
    <xf numFmtId="5" fontId="5" fillId="0" borderId="8" xfId="0" applyNumberFormat="1" applyFont="1" applyBorder="1" applyAlignment="1">
      <alignment horizontal="center"/>
    </xf>
    <xf numFmtId="38" fontId="4" fillId="0" borderId="8" xfId="0" applyNumberFormat="1" applyFont="1" applyBorder="1" applyAlignment="1">
      <alignment horizontal="center"/>
    </xf>
    <xf numFmtId="38" fontId="4" fillId="0" borderId="8" xfId="0" applyNumberFormat="1" applyFont="1" applyBorder="1" applyAlignment="1" applyProtection="1">
      <alignment horizontal="center"/>
      <protection locked="0"/>
    </xf>
    <xf numFmtId="0" fontId="13" fillId="2" borderId="7" xfId="0" applyFont="1" applyFill="1" applyBorder="1" applyAlignment="1">
      <alignment horizontal="center"/>
    </xf>
    <xf numFmtId="37" fontId="13" fillId="5" borderId="14" xfId="0" applyNumberFormat="1" applyFont="1" applyFill="1" applyBorder="1" applyAlignment="1" applyProtection="1">
      <alignment horizontal="center"/>
      <protection locked="0"/>
    </xf>
    <xf numFmtId="37" fontId="4" fillId="5" borderId="14" xfId="0" applyNumberFormat="1" applyFont="1" applyFill="1" applyBorder="1" applyAlignment="1" applyProtection="1">
      <alignment horizontal="center"/>
      <protection locked="0"/>
    </xf>
    <xf numFmtId="168" fontId="4" fillId="0" borderId="13" xfId="4" applyNumberFormat="1" applyFont="1" applyBorder="1" applyAlignment="1">
      <alignment horizontal="center"/>
    </xf>
    <xf numFmtId="5" fontId="4" fillId="2" borderId="8" xfId="0" applyNumberFormat="1" applyFont="1" applyFill="1" applyBorder="1" applyAlignment="1">
      <alignment horizontal="center"/>
    </xf>
    <xf numFmtId="38" fontId="4" fillId="0" borderId="12" xfId="0" applyNumberFormat="1" applyFont="1" applyBorder="1" applyAlignment="1" applyProtection="1">
      <alignment horizontal="center"/>
      <protection locked="0"/>
    </xf>
    <xf numFmtId="38" fontId="4" fillId="0" borderId="14" xfId="0" applyNumberFormat="1" applyFont="1" applyBorder="1" applyAlignment="1" applyProtection="1">
      <alignment horizontal="center"/>
      <protection locked="0"/>
    </xf>
    <xf numFmtId="38" fontId="4" fillId="0" borderId="12" xfId="0" applyNumberFormat="1" applyFont="1" applyBorder="1" applyAlignment="1">
      <alignment horizontal="center"/>
    </xf>
    <xf numFmtId="38" fontId="13" fillId="3" borderId="12" xfId="0" applyNumberFormat="1" applyFont="1" applyFill="1" applyBorder="1" applyAlignment="1" applyProtection="1">
      <alignment horizontal="center"/>
      <protection locked="0"/>
    </xf>
    <xf numFmtId="38" fontId="13" fillId="3" borderId="12" xfId="0" applyNumberFormat="1" applyFont="1" applyFill="1" applyBorder="1" applyAlignment="1">
      <alignment horizontal="center"/>
    </xf>
    <xf numFmtId="38" fontId="4" fillId="3" borderId="12" xfId="0" applyNumberFormat="1" applyFont="1" applyFill="1" applyBorder="1" applyAlignment="1" applyProtection="1">
      <alignment horizontal="center"/>
      <protection locked="0"/>
    </xf>
    <xf numFmtId="38" fontId="4" fillId="3" borderId="12" xfId="0" applyNumberFormat="1" applyFont="1" applyFill="1" applyBorder="1" applyAlignment="1">
      <alignment horizontal="center"/>
    </xf>
    <xf numFmtId="38" fontId="4" fillId="0" borderId="6" xfId="0" applyNumberFormat="1" applyFont="1" applyBorder="1" applyAlignment="1">
      <alignment horizontal="center"/>
    </xf>
    <xf numFmtId="6" fontId="5" fillId="0" borderId="8" xfId="0" applyNumberFormat="1" applyFont="1" applyBorder="1" applyAlignment="1">
      <alignment horizontal="center"/>
    </xf>
    <xf numFmtId="38" fontId="4" fillId="3" borderId="0" xfId="0" applyNumberFormat="1" applyFont="1" applyFill="1" applyBorder="1" applyAlignment="1" applyProtection="1">
      <alignment horizontal="center"/>
      <protection locked="0"/>
    </xf>
    <xf numFmtId="168" fontId="4" fillId="0" borderId="12" xfId="0" applyNumberFormat="1" applyFont="1" applyBorder="1" applyAlignment="1">
      <alignment horizontal="center"/>
    </xf>
    <xf numFmtId="168" fontId="4" fillId="0" borderId="6" xfId="0" applyNumberFormat="1" applyFont="1" applyBorder="1"/>
    <xf numFmtId="38" fontId="4" fillId="2" borderId="12" xfId="0" applyNumberFormat="1" applyFont="1" applyFill="1" applyBorder="1" applyAlignment="1" applyProtection="1">
      <alignment horizontal="center"/>
      <protection locked="0"/>
    </xf>
    <xf numFmtId="9" fontId="4" fillId="0" borderId="12" xfId="0" applyNumberFormat="1" applyFont="1" applyBorder="1" applyAlignment="1">
      <alignment horizontal="center"/>
    </xf>
    <xf numFmtId="9" fontId="4" fillId="3" borderId="12" xfId="0" applyNumberFormat="1" applyFont="1" applyFill="1" applyBorder="1" applyAlignment="1">
      <alignment horizontal="center"/>
    </xf>
    <xf numFmtId="0" fontId="18" fillId="0" borderId="0" xfId="0" applyFont="1" applyBorder="1" applyAlignment="1">
      <alignment horizontal="center"/>
    </xf>
    <xf numFmtId="0" fontId="5" fillId="0" borderId="0" xfId="0" applyFont="1" applyBorder="1" applyAlignment="1">
      <alignment horizontal="right"/>
    </xf>
    <xf numFmtId="0" fontId="10" fillId="0" borderId="0" xfId="0" applyFont="1" applyBorder="1" applyAlignment="1">
      <alignment vertical="top"/>
    </xf>
    <xf numFmtId="5" fontId="4" fillId="6" borderId="14" xfId="0" applyNumberFormat="1" applyFont="1" applyFill="1" applyBorder="1" applyAlignment="1" applyProtection="1">
      <alignment horizontal="center"/>
      <protection locked="0"/>
    </xf>
    <xf numFmtId="37" fontId="4" fillId="6" borderId="14" xfId="0" applyNumberFormat="1" applyFont="1" applyFill="1" applyBorder="1" applyAlignment="1" applyProtection="1">
      <alignment horizontal="center"/>
      <protection locked="0"/>
    </xf>
    <xf numFmtId="5" fontId="4" fillId="6" borderId="11" xfId="0" applyNumberFormat="1" applyFont="1" applyFill="1" applyBorder="1" applyAlignment="1">
      <alignment horizontal="center"/>
    </xf>
    <xf numFmtId="5" fontId="4" fillId="6" borderId="12" xfId="0" applyNumberFormat="1" applyFont="1" applyFill="1" applyBorder="1"/>
    <xf numFmtId="37" fontId="4" fillId="6" borderId="12" xfId="0" applyNumberFormat="1" applyFont="1" applyFill="1" applyBorder="1"/>
    <xf numFmtId="5" fontId="4" fillId="6" borderId="12" xfId="0" applyNumberFormat="1" applyFont="1" applyFill="1" applyBorder="1" applyProtection="1">
      <protection locked="0"/>
    </xf>
    <xf numFmtId="37" fontId="4" fillId="6" borderId="12" xfId="0" applyNumberFormat="1" applyFont="1" applyFill="1" applyBorder="1" applyProtection="1">
      <protection locked="0"/>
    </xf>
    <xf numFmtId="5" fontId="4" fillId="6" borderId="8" xfId="0" applyNumberFormat="1" applyFont="1" applyFill="1" applyBorder="1"/>
    <xf numFmtId="0" fontId="4" fillId="6" borderId="6" xfId="0" applyFont="1" applyFill="1" applyBorder="1"/>
    <xf numFmtId="5" fontId="4" fillId="6" borderId="5" xfId="0" applyNumberFormat="1" applyFont="1" applyFill="1" applyBorder="1"/>
    <xf numFmtId="6" fontId="4" fillId="0" borderId="12" xfId="0" applyNumberFormat="1" applyFont="1" applyBorder="1" applyAlignment="1">
      <alignment horizontal="center"/>
    </xf>
    <xf numFmtId="170" fontId="4" fillId="0" borderId="12" xfId="0" applyNumberFormat="1" applyFont="1" applyBorder="1" applyAlignment="1" applyProtection="1">
      <alignment horizontal="center"/>
    </xf>
    <xf numFmtId="170" fontId="4" fillId="3" borderId="12" xfId="0" applyNumberFormat="1" applyFont="1" applyFill="1" applyBorder="1" applyAlignment="1" applyProtection="1">
      <alignment horizontal="center"/>
    </xf>
    <xf numFmtId="6" fontId="4" fillId="0" borderId="16" xfId="0" applyNumberFormat="1" applyFont="1" applyBorder="1" applyAlignment="1">
      <alignment horizontal="center"/>
    </xf>
    <xf numFmtId="49" fontId="7" fillId="0" borderId="4" xfId="0" applyNumberFormat="1" applyFont="1" applyBorder="1"/>
    <xf numFmtId="169" fontId="7" fillId="0" borderId="4" xfId="0" applyNumberFormat="1" applyFont="1" applyBorder="1"/>
    <xf numFmtId="6" fontId="4" fillId="0" borderId="0" xfId="0" applyNumberFormat="1" applyFont="1" applyAlignment="1">
      <alignment horizontal="center"/>
    </xf>
    <xf numFmtId="168" fontId="4" fillId="0" borderId="0" xfId="4" applyNumberFormat="1" applyFont="1" applyAlignment="1">
      <alignment horizontal="center"/>
    </xf>
    <xf numFmtId="38" fontId="4" fillId="0" borderId="0" xfId="0" applyNumberFormat="1" applyFont="1"/>
    <xf numFmtId="0" fontId="4" fillId="0" borderId="0" xfId="0" applyFont="1" applyFill="1" applyAlignment="1">
      <alignment horizontal="center"/>
    </xf>
    <xf numFmtId="6" fontId="4" fillId="0" borderId="0" xfId="0" applyNumberFormat="1" applyFont="1" applyFill="1" applyAlignment="1">
      <alignment horizontal="center"/>
    </xf>
    <xf numFmtId="38" fontId="4" fillId="0" borderId="0" xfId="0" applyNumberFormat="1" applyFont="1" applyFill="1" applyAlignment="1">
      <alignment horizontal="center"/>
    </xf>
    <xf numFmtId="43" fontId="4" fillId="0" borderId="0" xfId="14" applyFont="1" applyFill="1" applyAlignment="1">
      <alignment horizontal="center"/>
    </xf>
    <xf numFmtId="171" fontId="4" fillId="0" borderId="0" xfId="6" applyNumberFormat="1" applyFont="1" applyFill="1" applyAlignment="1">
      <alignment horizontal="center"/>
    </xf>
    <xf numFmtId="171" fontId="4" fillId="0" borderId="0" xfId="0" applyNumberFormat="1" applyFont="1" applyFill="1" applyAlignment="1">
      <alignment horizontal="center"/>
    </xf>
    <xf numFmtId="9" fontId="4" fillId="0" borderId="0" xfId="4" applyFont="1"/>
    <xf numFmtId="0" fontId="20" fillId="0" borderId="0" xfId="0" applyFont="1" applyBorder="1" applyAlignment="1">
      <alignment vertical="center" wrapText="1"/>
    </xf>
    <xf numFmtId="0" fontId="5" fillId="3" borderId="6" xfId="0" applyFont="1" applyFill="1" applyBorder="1" applyAlignment="1">
      <alignment horizontal="center" vertical="center" wrapText="1"/>
    </xf>
    <xf numFmtId="0" fontId="5" fillId="0" borderId="6" xfId="0" applyFont="1" applyBorder="1" applyAlignment="1">
      <alignment horizontal="center" vertical="center"/>
    </xf>
    <xf numFmtId="6" fontId="5" fillId="0" borderId="6" xfId="0" applyNumberFormat="1" applyFont="1" applyBorder="1" applyAlignment="1">
      <alignment horizontal="center" vertical="center"/>
    </xf>
    <xf numFmtId="168" fontId="5" fillId="0" borderId="6" xfId="0" applyNumberFormat="1" applyFont="1" applyBorder="1" applyAlignment="1">
      <alignment horizontal="center" vertical="center"/>
    </xf>
    <xf numFmtId="6" fontId="5" fillId="2" borderId="6" xfId="0" applyNumberFormat="1" applyFont="1" applyFill="1" applyBorder="1" applyAlignment="1">
      <alignment horizontal="center" vertical="center"/>
    </xf>
    <xf numFmtId="38" fontId="4" fillId="0" borderId="6" xfId="0" applyNumberFormat="1" applyFont="1" applyBorder="1" applyAlignment="1">
      <alignment horizontal="center" vertical="center"/>
    </xf>
    <xf numFmtId="38" fontId="4" fillId="0" borderId="7" xfId="0" applyNumberFormat="1" applyFont="1" applyBorder="1" applyAlignment="1">
      <alignment horizontal="center" vertical="center"/>
    </xf>
    <xf numFmtId="168" fontId="4" fillId="0" borderId="6" xfId="0" applyNumberFormat="1" applyFont="1" applyBorder="1" applyAlignment="1">
      <alignment horizontal="center" vertical="center"/>
    </xf>
    <xf numFmtId="168" fontId="4" fillId="0" borderId="7" xfId="0" applyNumberFormat="1" applyFont="1" applyBorder="1" applyAlignment="1">
      <alignment horizontal="center" vertical="center"/>
    </xf>
    <xf numFmtId="168" fontId="4" fillId="0" borderId="8" xfId="0" applyNumberFormat="1" applyFont="1" applyBorder="1" applyAlignment="1">
      <alignment horizontal="center" vertical="center"/>
    </xf>
    <xf numFmtId="38" fontId="4" fillId="2" borderId="6" xfId="0" applyNumberFormat="1" applyFont="1" applyFill="1" applyBorder="1" applyAlignment="1">
      <alignment horizontal="center" vertical="center"/>
    </xf>
    <xf numFmtId="38" fontId="4" fillId="2" borderId="7" xfId="0" applyNumberFormat="1" applyFont="1" applyFill="1" applyBorder="1" applyAlignment="1">
      <alignment horizontal="center" vertical="center"/>
    </xf>
    <xf numFmtId="49" fontId="7" fillId="0" borderId="4" xfId="0" applyNumberFormat="1" applyFont="1" applyBorder="1" applyAlignment="1">
      <alignment horizontal="left" wrapText="1"/>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16" fillId="2" borderId="13" xfId="0" applyFont="1" applyFill="1" applyBorder="1" applyAlignment="1">
      <alignment horizontal="center" wrapText="1"/>
    </xf>
    <xf numFmtId="0" fontId="5" fillId="0" borderId="7" xfId="0" applyFont="1" applyBorder="1" applyAlignment="1">
      <alignment horizontal="center" wrapText="1"/>
    </xf>
    <xf numFmtId="0" fontId="5" fillId="0" borderId="16" xfId="0" applyFont="1" applyBorder="1" applyAlignment="1">
      <alignment horizontal="center" wrapText="1"/>
    </xf>
    <xf numFmtId="38" fontId="4" fillId="0" borderId="16" xfId="0" applyNumberFormat="1" applyFont="1" applyBorder="1" applyAlignment="1">
      <alignment horizontal="center" vertical="center"/>
    </xf>
    <xf numFmtId="168" fontId="4" fillId="0" borderId="16" xfId="0" applyNumberFormat="1" applyFont="1" applyBorder="1" applyAlignment="1">
      <alignment horizontal="center" vertical="center"/>
    </xf>
    <xf numFmtId="38" fontId="4" fillId="2" borderId="16" xfId="0" applyNumberFormat="1" applyFont="1" applyFill="1" applyBorder="1" applyAlignment="1">
      <alignment horizontal="center" vertical="center"/>
    </xf>
    <xf numFmtId="38" fontId="5" fillId="0" borderId="8" xfId="0" applyNumberFormat="1"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15" xfId="0" applyFont="1" applyBorder="1" applyAlignment="1">
      <alignment horizontal="center"/>
    </xf>
    <xf numFmtId="0" fontId="8" fillId="0" borderId="15" xfId="0" applyFont="1" applyBorder="1" applyAlignment="1">
      <alignment horizontal="center"/>
    </xf>
    <xf numFmtId="0" fontId="4" fillId="2" borderId="20" xfId="0" applyFont="1" applyFill="1" applyBorder="1" applyAlignment="1">
      <alignment horizontal="center"/>
    </xf>
    <xf numFmtId="0" fontId="4" fillId="0" borderId="22" xfId="0" applyFont="1" applyBorder="1" applyAlignment="1">
      <alignment horizontal="center"/>
    </xf>
    <xf numFmtId="0" fontId="6" fillId="0" borderId="12" xfId="0" applyFont="1" applyBorder="1" applyAlignment="1">
      <alignment horizontal="center" vertical="center"/>
    </xf>
    <xf numFmtId="0" fontId="10" fillId="0" borderId="0" xfId="0" applyFont="1" applyBorder="1" applyAlignment="1">
      <alignment vertical="center"/>
    </xf>
    <xf numFmtId="0" fontId="11" fillId="0" borderId="5" xfId="0" applyFont="1" applyBorder="1" applyAlignment="1">
      <alignment vertical="center"/>
    </xf>
    <xf numFmtId="0" fontId="5" fillId="3" borderId="8" xfId="0" applyFont="1" applyFill="1" applyBorder="1" applyAlignment="1">
      <alignment horizontal="center" wrapText="1"/>
    </xf>
    <xf numFmtId="164" fontId="5" fillId="3" borderId="8" xfId="0" applyNumberFormat="1" applyFont="1" applyFill="1" applyBorder="1" applyAlignment="1">
      <alignment horizontal="center" wrapText="1"/>
    </xf>
    <xf numFmtId="169" fontId="7" fillId="0" borderId="4" xfId="0" applyNumberFormat="1" applyFont="1" applyBorder="1" applyAlignment="1">
      <alignment horizontal="left"/>
    </xf>
    <xf numFmtId="0" fontId="5" fillId="3" borderId="12" xfId="0" applyFont="1" applyFill="1" applyBorder="1" applyAlignment="1">
      <alignment horizontal="center"/>
    </xf>
    <xf numFmtId="0" fontId="5" fillId="3" borderId="12" xfId="0" applyFont="1" applyFill="1" applyBorder="1" applyAlignment="1">
      <alignment horizontal="center" wrapText="1"/>
    </xf>
    <xf numFmtId="164" fontId="5" fillId="3" borderId="12" xfId="0" applyNumberFormat="1" applyFont="1" applyFill="1" applyBorder="1" applyAlignment="1">
      <alignment horizontal="center" wrapText="1"/>
    </xf>
    <xf numFmtId="0" fontId="23" fillId="7" borderId="12"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4" fillId="2" borderId="12" xfId="0" applyFont="1" applyFill="1" applyBorder="1" applyAlignment="1">
      <alignment horizontal="center"/>
    </xf>
    <xf numFmtId="0" fontId="6" fillId="0" borderId="4" xfId="0" applyFont="1"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6">
    <cellStyle name="Comma" xfId="14" builtinId="3"/>
    <cellStyle name="Comma 2" xfId="5" xr:uid="{00000000-0005-0000-0000-000001000000}"/>
    <cellStyle name="Currency" xfId="6" builtinId="4"/>
    <cellStyle name="Currency 2" xfId="12" xr:uid="{00000000-0005-0000-0000-000003000000}"/>
    <cellStyle name="Currency 5" xfId="11" xr:uid="{00000000-0005-0000-0000-000004000000}"/>
    <cellStyle name="Normal" xfId="0" builtinId="0"/>
    <cellStyle name="Normal 10" xfId="8" xr:uid="{00000000-0005-0000-0000-000006000000}"/>
    <cellStyle name="Normal 11" xfId="15" xr:uid="{00000000-0005-0000-0000-000007000000}"/>
    <cellStyle name="Normal 2" xfId="1" xr:uid="{00000000-0005-0000-0000-000008000000}"/>
    <cellStyle name="Normal 3" xfId="2" xr:uid="{00000000-0005-0000-0000-000009000000}"/>
    <cellStyle name="Normal 3 2" xfId="9" xr:uid="{00000000-0005-0000-0000-00000A000000}"/>
    <cellStyle name="Normal 4" xfId="3" xr:uid="{00000000-0005-0000-0000-00000B000000}"/>
    <cellStyle name="Normal 6" xfId="10" xr:uid="{00000000-0005-0000-0000-00000C000000}"/>
    <cellStyle name="Percent" xfId="4" builtinId="5"/>
    <cellStyle name="Percent 2" xfId="7" xr:uid="{00000000-0005-0000-0000-00000E000000}"/>
    <cellStyle name="Percent 3" xfId="13" xr:uid="{00000000-0005-0000-0000-00000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496062</xdr:colOff>
      <xdr:row>21</xdr:row>
      <xdr:rowOff>39243</xdr:rowOff>
    </xdr:to>
    <xdr:pic>
      <xdr:nvPicPr>
        <xdr:cNvPr id="2" name="Picture 1" descr="Signature Dana Blickley, 6/29/20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40112" cy="7744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gensoA\Desktop\2016-17%20PA%20DR%20484%20Budget%20Request-%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Exhibit A"/>
      <sheetName val="Schedule I"/>
      <sheetName val="Schedule IA"/>
      <sheetName val="Schedule II"/>
      <sheetName val="Schedule III"/>
      <sheetName val="Schedule III-A"/>
      <sheetName val="Schedule IV"/>
      <sheetName val="General Justification"/>
      <sheetName val="Position Just"/>
      <sheetName val="Detail of Vacant Positions"/>
      <sheetName val="Certification Wksht"/>
      <sheetName val="Contract Wksht"/>
      <sheetName val="Travel Wksht"/>
      <sheetName val="Postage Wksht"/>
      <sheetName val="Education Wksht"/>
      <sheetName val="Vehicle Wksht"/>
      <sheetName val="Data Processing Wksht"/>
      <sheetName val="Summary of Reductions Request"/>
      <sheetName val="Reductions Justification"/>
    </sheetNames>
    <sheetDataSet>
      <sheetData sheetId="0" refreshError="1"/>
      <sheetData sheetId="1">
        <row r="5">
          <cell r="A5" t="str">
            <v>Amelia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showGridLines="0" showZeros="0" zoomScaleNormal="100" zoomScaleSheetLayoutView="85" workbookViewId="0">
      <selection activeCell="D1" sqref="D1"/>
    </sheetView>
  </sheetViews>
  <sheetFormatPr defaultRowHeight="13.5" x14ac:dyDescent="0.25"/>
  <cols>
    <col min="1" max="1" width="134" style="19" customWidth="1"/>
    <col min="2" max="16384" width="9.140625" style="19"/>
  </cols>
  <sheetData>
    <row r="1" spans="1:1" ht="15.95" customHeight="1" x14ac:dyDescent="0.3">
      <c r="A1" s="90" t="s">
        <v>91</v>
      </c>
    </row>
    <row r="2" spans="1:1" ht="15.95" customHeight="1" x14ac:dyDescent="0.3">
      <c r="A2" s="90" t="s">
        <v>89</v>
      </c>
    </row>
    <row r="3" spans="1:1" ht="15.95" customHeight="1" x14ac:dyDescent="0.3">
      <c r="A3" s="90" t="s">
        <v>90</v>
      </c>
    </row>
    <row r="4" spans="1:1" ht="72.75" customHeight="1" thickBot="1" x14ac:dyDescent="0.3">
      <c r="A4" s="21"/>
    </row>
    <row r="5" spans="1:1" ht="23.1" customHeight="1" thickBot="1" x14ac:dyDescent="0.3">
      <c r="A5" s="149" t="s">
        <v>88</v>
      </c>
    </row>
    <row r="6" spans="1:1" ht="252" customHeight="1" x14ac:dyDescent="0.25">
      <c r="A6" s="118" t="s">
        <v>92</v>
      </c>
    </row>
    <row r="7" spans="1:1" ht="15.75" x14ac:dyDescent="0.25">
      <c r="A7" s="150" t="s">
        <v>107</v>
      </c>
    </row>
    <row r="8" spans="1:1" ht="21.6" customHeight="1" x14ac:dyDescent="0.25">
      <c r="A8" s="91" t="s">
        <v>106</v>
      </c>
    </row>
    <row r="9" spans="1:1" x14ac:dyDescent="0.25">
      <c r="A9" s="21"/>
    </row>
    <row r="10" spans="1:1" x14ac:dyDescent="0.25">
      <c r="A10" s="21"/>
    </row>
    <row r="11" spans="1:1" x14ac:dyDescent="0.25">
      <c r="A11" s="21"/>
    </row>
    <row r="12" spans="1:1" x14ac:dyDescent="0.25">
      <c r="A12" s="21"/>
    </row>
    <row r="13" spans="1:1" x14ac:dyDescent="0.25">
      <c r="A13" s="21"/>
    </row>
    <row r="14" spans="1:1" x14ac:dyDescent="0.25">
      <c r="A14" s="21"/>
    </row>
    <row r="15" spans="1:1" x14ac:dyDescent="0.25">
      <c r="A15" s="21"/>
    </row>
    <row r="16" spans="1:1" x14ac:dyDescent="0.25">
      <c r="A16" s="21"/>
    </row>
    <row r="17" spans="1:1" x14ac:dyDescent="0.25">
      <c r="A17" s="21"/>
    </row>
    <row r="18" spans="1:1" x14ac:dyDescent="0.25">
      <c r="A18" s="21"/>
    </row>
    <row r="19" spans="1:1" x14ac:dyDescent="0.25">
      <c r="A19" s="21"/>
    </row>
    <row r="20" spans="1:1" x14ac:dyDescent="0.25">
      <c r="A20" s="21"/>
    </row>
    <row r="21" spans="1:1" x14ac:dyDescent="0.25">
      <c r="A21" s="21"/>
    </row>
  </sheetData>
  <printOptions horizontalCentered="1" verticalCentered="1"/>
  <pageMargins left="0.1" right="0.1" top="0.1" bottom="0.1" header="0.1" footer="0.1"/>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showGridLines="0" showZeros="0" tabSelected="1" zoomScaleNormal="100" zoomScaleSheetLayoutView="85" workbookViewId="0">
      <selection activeCell="E19" sqref="E19"/>
    </sheetView>
  </sheetViews>
  <sheetFormatPr defaultRowHeight="13.5" x14ac:dyDescent="0.25"/>
  <cols>
    <col min="1" max="1" width="24.5703125" style="19" customWidth="1"/>
    <col min="2" max="2" width="15.5703125" style="19" bestFit="1" customWidth="1"/>
    <col min="3" max="3" width="11.5703125" style="19" bestFit="1" customWidth="1"/>
    <col min="4" max="4" width="15.5703125" style="19" bestFit="1" customWidth="1"/>
    <col min="5" max="5" width="11.140625" style="19" customWidth="1"/>
    <col min="6" max="6" width="12.5703125" style="19" customWidth="1"/>
    <col min="7" max="7" width="11.42578125" style="19" customWidth="1"/>
    <col min="8" max="8" width="0.5703125" style="19" customWidth="1"/>
    <col min="9" max="9" width="11.5703125" style="19" bestFit="1" customWidth="1"/>
    <col min="10" max="10" width="12.42578125" style="19" customWidth="1"/>
    <col min="11" max="11" width="11.5703125" style="19" customWidth="1"/>
    <col min="12" max="16384" width="9.140625" style="19"/>
  </cols>
  <sheetData>
    <row r="1" spans="1:11" x14ac:dyDescent="0.25">
      <c r="A1" s="17"/>
      <c r="B1" s="18"/>
      <c r="C1" s="18"/>
      <c r="D1" s="18"/>
      <c r="E1" s="18"/>
      <c r="F1" s="18"/>
      <c r="G1" s="18"/>
      <c r="H1" s="18"/>
      <c r="I1" s="18"/>
      <c r="J1" s="18"/>
      <c r="K1" s="27"/>
    </row>
    <row r="2" spans="1:11" ht="63.75" customHeight="1" x14ac:dyDescent="0.25">
      <c r="A2" s="161" t="s">
        <v>93</v>
      </c>
      <c r="B2" s="162"/>
      <c r="C2" s="162"/>
      <c r="D2" s="162"/>
      <c r="E2" s="162"/>
      <c r="F2" s="162"/>
      <c r="G2" s="162"/>
      <c r="H2" s="162"/>
      <c r="I2" s="162"/>
      <c r="J2" s="162"/>
      <c r="K2" s="163"/>
    </row>
    <row r="3" spans="1:11" ht="17.100000000000001" customHeight="1" x14ac:dyDescent="0.25">
      <c r="A3" s="20"/>
      <c r="B3" s="64"/>
      <c r="C3" s="64"/>
      <c r="D3" s="64"/>
      <c r="E3" s="64"/>
      <c r="F3" s="64"/>
      <c r="G3" s="64"/>
      <c r="H3" s="64"/>
      <c r="I3" s="63"/>
      <c r="J3" s="21"/>
      <c r="K3" s="5"/>
    </row>
    <row r="4" spans="1:11" ht="33" customHeight="1" thickBot="1" x14ac:dyDescent="0.35">
      <c r="A4" s="131" t="s">
        <v>94</v>
      </c>
      <c r="B4" s="21"/>
      <c r="C4" s="21"/>
      <c r="D4" s="89"/>
      <c r="E4" s="21"/>
      <c r="F4" s="21"/>
      <c r="G4" s="21"/>
      <c r="H4" s="21"/>
      <c r="I4" s="21"/>
      <c r="J4" s="21"/>
      <c r="K4" s="65" t="s">
        <v>0</v>
      </c>
    </row>
    <row r="5" spans="1:11" ht="62.25" customHeight="1" thickBot="1" x14ac:dyDescent="0.35">
      <c r="A5" s="119" t="s">
        <v>1</v>
      </c>
      <c r="B5" s="132" t="s">
        <v>95</v>
      </c>
      <c r="C5" s="132" t="s">
        <v>96</v>
      </c>
      <c r="D5" s="132" t="s">
        <v>97</v>
      </c>
      <c r="E5" s="133" t="s">
        <v>98</v>
      </c>
      <c r="F5" s="134" t="s">
        <v>99</v>
      </c>
      <c r="G5" s="134" t="s">
        <v>100</v>
      </c>
      <c r="H5" s="23"/>
      <c r="I5" s="132" t="s">
        <v>101</v>
      </c>
      <c r="J5" s="134" t="s">
        <v>99</v>
      </c>
      <c r="K5" s="134" t="s">
        <v>100</v>
      </c>
    </row>
    <row r="6" spans="1:11" ht="15.95" customHeight="1" thickBot="1" x14ac:dyDescent="0.35">
      <c r="A6" s="56">
        <v>-1</v>
      </c>
      <c r="B6" s="56">
        <v>-2</v>
      </c>
      <c r="C6" s="56">
        <v>-3</v>
      </c>
      <c r="D6" s="56">
        <v>-4</v>
      </c>
      <c r="E6" s="56">
        <v>-5</v>
      </c>
      <c r="F6" s="56">
        <v>-6</v>
      </c>
      <c r="G6" s="57" t="s">
        <v>2</v>
      </c>
      <c r="H6" s="26"/>
      <c r="I6" s="56">
        <v>-7</v>
      </c>
      <c r="J6" s="56">
        <v>-8</v>
      </c>
      <c r="K6" s="56" t="s">
        <v>82</v>
      </c>
    </row>
    <row r="7" spans="1:11" ht="45" customHeight="1" x14ac:dyDescent="0.3">
      <c r="A7" s="136" t="s">
        <v>102</v>
      </c>
      <c r="B7" s="137">
        <f>'Schedule IA'!B22</f>
        <v>7540712</v>
      </c>
      <c r="C7" s="137">
        <f>'Schedule IA'!C22</f>
        <v>7619122</v>
      </c>
      <c r="D7" s="137">
        <f>'Schedule IA'!D22</f>
        <v>3694346</v>
      </c>
      <c r="E7" s="137">
        <f>'Schedule IA'!E22</f>
        <v>7860679</v>
      </c>
      <c r="F7" s="137">
        <f>E7-C7</f>
        <v>241557</v>
      </c>
      <c r="G7" s="138">
        <f>IF(C7&gt;0,(F7/C7),"-----")</f>
        <v>3.1704046739243708E-2</v>
      </c>
      <c r="H7" s="139"/>
      <c r="I7" s="137"/>
      <c r="J7" s="137"/>
      <c r="K7" s="138"/>
    </row>
    <row r="8" spans="1:11" ht="45" customHeight="1" thickBot="1" x14ac:dyDescent="0.35">
      <c r="A8" s="135" t="s">
        <v>103</v>
      </c>
      <c r="B8" s="125">
        <f>'Schedule II'!B48</f>
        <v>1458498</v>
      </c>
      <c r="C8" s="125">
        <f>'Schedule II'!C48</f>
        <v>1402649</v>
      </c>
      <c r="D8" s="125">
        <f>'Schedule II'!D48</f>
        <v>674794</v>
      </c>
      <c r="E8" s="125">
        <f>'Schedule II'!E48</f>
        <v>1296299</v>
      </c>
      <c r="F8" s="125">
        <f>E8-C8</f>
        <v>-106350</v>
      </c>
      <c r="G8" s="127">
        <f>IF(C8&gt;0,(F8/C8),"-----")</f>
        <v>-7.5820821887728151E-2</v>
      </c>
      <c r="H8" s="130"/>
      <c r="I8" s="125"/>
      <c r="J8" s="125"/>
      <c r="K8" s="127"/>
    </row>
    <row r="9" spans="1:11" ht="46.5" customHeight="1" thickBot="1" x14ac:dyDescent="0.35">
      <c r="A9" s="136" t="s">
        <v>104</v>
      </c>
      <c r="B9" s="124"/>
      <c r="C9" s="124"/>
      <c r="D9" s="124"/>
      <c r="E9" s="124">
        <v>0</v>
      </c>
      <c r="F9" s="124">
        <f>E9-C9</f>
        <v>0</v>
      </c>
      <c r="G9" s="126" t="str">
        <f>IF(C9&gt;0,(F9/C9),"-----")</f>
        <v>-----</v>
      </c>
      <c r="H9" s="129"/>
      <c r="I9" s="124"/>
      <c r="J9" s="124"/>
      <c r="K9" s="126"/>
    </row>
    <row r="10" spans="1:11" ht="33" customHeight="1" thickBot="1" x14ac:dyDescent="0.35">
      <c r="A10" s="135" t="s">
        <v>105</v>
      </c>
      <c r="B10" s="24"/>
      <c r="C10" s="124">
        <f>'Schedule IV'!C12</f>
        <v>0</v>
      </c>
      <c r="D10" s="24"/>
      <c r="E10" s="124">
        <f>'Schedule IV'!E12</f>
        <v>196125.09999999998</v>
      </c>
      <c r="F10" s="124">
        <f>E10-C10</f>
        <v>196125.09999999998</v>
      </c>
      <c r="G10" s="126" t="str">
        <f>IF(C10&gt;0,(F10/C10),"-----")</f>
        <v>-----</v>
      </c>
      <c r="H10" s="24"/>
      <c r="I10" s="124"/>
      <c r="J10" s="124"/>
      <c r="K10" s="126"/>
    </row>
    <row r="11" spans="1:11" ht="15.95" customHeight="1" thickBot="1" x14ac:dyDescent="0.3">
      <c r="A11" s="120" t="s">
        <v>5</v>
      </c>
      <c r="B11" s="121">
        <f>SUM(B7:B9)</f>
        <v>8999210</v>
      </c>
      <c r="C11" s="121">
        <f>SUM(C7:C10)</f>
        <v>9021771</v>
      </c>
      <c r="D11" s="121">
        <f>SUM(D7:D9)</f>
        <v>4369140</v>
      </c>
      <c r="E11" s="121">
        <f>SUM(E7:E10)</f>
        <v>9353103.0999999996</v>
      </c>
      <c r="F11" s="121">
        <f>E11-C11</f>
        <v>331332.09999999963</v>
      </c>
      <c r="G11" s="122">
        <f>IF(C11&gt;0,(F11/C11),"-----")</f>
        <v>3.6725837975714486E-2</v>
      </c>
      <c r="H11" s="123">
        <f>SUM(H7:H9)</f>
        <v>0</v>
      </c>
      <c r="I11" s="121"/>
      <c r="J11" s="121"/>
      <c r="K11" s="122"/>
    </row>
    <row r="12" spans="1:11" ht="40.5" customHeight="1" x14ac:dyDescent="0.25">
      <c r="A12" s="141"/>
      <c r="B12" s="142"/>
      <c r="C12" s="142"/>
      <c r="D12" s="142"/>
      <c r="E12" s="142"/>
      <c r="F12" s="142"/>
      <c r="G12" s="143"/>
      <c r="H12" s="23"/>
      <c r="I12" s="141"/>
      <c r="J12" s="142"/>
      <c r="K12" s="143"/>
    </row>
    <row r="13" spans="1:11" ht="15.95" customHeight="1" thickBot="1" x14ac:dyDescent="0.35">
      <c r="A13" s="9" t="s">
        <v>6</v>
      </c>
      <c r="B13" s="54"/>
      <c r="C13" s="68">
        <v>155</v>
      </c>
      <c r="D13" s="54"/>
      <c r="E13" s="68">
        <v>155</v>
      </c>
      <c r="F13" s="140">
        <f>E13-C13</f>
        <v>0</v>
      </c>
      <c r="G13" s="128">
        <f>IF(C13&gt;0,(F13/C13),"-----")</f>
        <v>0</v>
      </c>
      <c r="H13" s="24"/>
      <c r="I13" s="67"/>
      <c r="J13" s="140"/>
      <c r="K13" s="128"/>
    </row>
    <row r="14" spans="1:11" ht="21.75" customHeight="1" x14ac:dyDescent="0.3">
      <c r="A14" s="144"/>
      <c r="B14" s="145"/>
      <c r="C14" s="145"/>
      <c r="D14" s="145"/>
      <c r="E14" s="145"/>
      <c r="F14" s="146" t="s">
        <v>3</v>
      </c>
      <c r="G14" s="146" t="s">
        <v>4</v>
      </c>
      <c r="H14" s="147"/>
      <c r="I14" s="144"/>
      <c r="J14" s="145"/>
      <c r="K14" s="148"/>
    </row>
    <row r="18" spans="3:7" x14ac:dyDescent="0.25">
      <c r="C18" s="111"/>
      <c r="D18" s="112"/>
      <c r="E18" s="113"/>
      <c r="F18" s="108"/>
      <c r="G18" s="109"/>
    </row>
    <row r="19" spans="3:7" x14ac:dyDescent="0.25">
      <c r="C19" s="114"/>
      <c r="D19" s="112"/>
      <c r="E19" s="111"/>
    </row>
    <row r="20" spans="3:7" x14ac:dyDescent="0.25">
      <c r="C20" s="111"/>
      <c r="D20" s="111"/>
      <c r="E20" s="111"/>
    </row>
    <row r="21" spans="3:7" x14ac:dyDescent="0.25">
      <c r="C21" s="114"/>
      <c r="D21" s="115"/>
      <c r="E21" s="112"/>
    </row>
    <row r="22" spans="3:7" x14ac:dyDescent="0.25">
      <c r="C22" s="111"/>
      <c r="D22" s="116"/>
      <c r="E22" s="111"/>
    </row>
  </sheetData>
  <mergeCells count="1">
    <mergeCell ref="A2:K2"/>
  </mergeCells>
  <phoneticPr fontId="3" type="noConversion"/>
  <printOptions horizontalCentered="1" verticalCentered="1"/>
  <pageMargins left="0.1" right="0.1" top="0.1" bottom="0.1" header="0.1" footer="0.1"/>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showGridLines="0" showZeros="0" zoomScaleNormal="100" zoomScaleSheetLayoutView="115" workbookViewId="0">
      <selection activeCell="L26" sqref="L26"/>
    </sheetView>
  </sheetViews>
  <sheetFormatPr defaultRowHeight="13.5" x14ac:dyDescent="0.25"/>
  <cols>
    <col min="1" max="1" width="31.5703125" style="3" customWidth="1"/>
    <col min="2" max="2" width="15.5703125" style="3" bestFit="1" customWidth="1"/>
    <col min="3" max="3" width="15" style="3" customWidth="1"/>
    <col min="4" max="4" width="15.5703125" style="3" bestFit="1" customWidth="1"/>
    <col min="5" max="5" width="14.5703125" style="3" customWidth="1"/>
    <col min="6" max="6" width="12.5703125" style="3" customWidth="1"/>
    <col min="7" max="7" width="12.42578125" style="3" customWidth="1"/>
    <col min="8" max="8" width="0.42578125" style="3" customWidth="1"/>
    <col min="9" max="9" width="16.5703125" style="3" customWidth="1"/>
    <col min="10" max="16384" width="9.140625" style="3"/>
  </cols>
  <sheetData>
    <row r="1" spans="1:10" ht="18" customHeight="1" x14ac:dyDescent="0.3">
      <c r="A1" s="164" t="s">
        <v>85</v>
      </c>
      <c r="B1" s="165"/>
      <c r="C1" s="165"/>
      <c r="D1" s="165"/>
      <c r="E1" s="165"/>
      <c r="F1" s="165"/>
      <c r="G1" s="165"/>
      <c r="H1" s="165"/>
      <c r="I1" s="166"/>
    </row>
    <row r="2" spans="1:10" ht="40.5" customHeight="1" thickBot="1" x14ac:dyDescent="0.35">
      <c r="A2" s="154" t="str">
        <f>'Exhibit A'!A4</f>
        <v>BREVARD
            COUNTY</v>
      </c>
      <c r="B2" s="4"/>
      <c r="C2" s="4"/>
      <c r="D2" s="4"/>
      <c r="E2" s="4"/>
      <c r="F2" s="4"/>
      <c r="G2" s="4"/>
      <c r="H2" s="4"/>
      <c r="I2" s="151" t="s">
        <v>7</v>
      </c>
    </row>
    <row r="3" spans="1:10" ht="66.75" customHeight="1" thickBot="1" x14ac:dyDescent="0.35">
      <c r="A3" s="155" t="s">
        <v>8</v>
      </c>
      <c r="B3" s="156" t="s">
        <v>108</v>
      </c>
      <c r="C3" s="156" t="s">
        <v>96</v>
      </c>
      <c r="D3" s="157" t="s">
        <v>109</v>
      </c>
      <c r="E3" s="156" t="s">
        <v>98</v>
      </c>
      <c r="F3" s="158" t="s">
        <v>110</v>
      </c>
      <c r="G3" s="159" t="s">
        <v>111</v>
      </c>
      <c r="H3" s="160"/>
      <c r="I3" s="156" t="s">
        <v>101</v>
      </c>
    </row>
    <row r="4" spans="1:10" ht="18" customHeight="1" thickBot="1" x14ac:dyDescent="0.35">
      <c r="A4" s="56">
        <v>-1</v>
      </c>
      <c r="B4" s="56">
        <v>-2</v>
      </c>
      <c r="C4" s="56">
        <v>-3</v>
      </c>
      <c r="D4" s="56">
        <v>-4</v>
      </c>
      <c r="E4" s="56">
        <v>-5</v>
      </c>
      <c r="F4" s="56">
        <v>-6</v>
      </c>
      <c r="G4" s="57" t="s">
        <v>2</v>
      </c>
      <c r="H4" s="41"/>
      <c r="I4" s="58">
        <v>-7</v>
      </c>
    </row>
    <row r="5" spans="1:10" ht="36" customHeight="1" thickBot="1" x14ac:dyDescent="0.35">
      <c r="A5" s="31" t="s">
        <v>86</v>
      </c>
      <c r="B5" s="11"/>
      <c r="C5" s="11"/>
      <c r="D5" s="11"/>
      <c r="E5" s="11"/>
      <c r="F5" s="11"/>
      <c r="G5" s="13"/>
      <c r="H5" s="8"/>
      <c r="I5" s="15"/>
    </row>
    <row r="6" spans="1:10" ht="18" customHeight="1" thickBot="1" x14ac:dyDescent="0.3">
      <c r="A6" s="32" t="s">
        <v>9</v>
      </c>
      <c r="B6" s="74">
        <v>152048</v>
      </c>
      <c r="C6" s="74">
        <v>155928</v>
      </c>
      <c r="D6" s="74">
        <v>77938</v>
      </c>
      <c r="E6" s="75">
        <v>155928</v>
      </c>
      <c r="F6" s="76">
        <f>E6-C6</f>
        <v>0</v>
      </c>
      <c r="G6" s="72">
        <f>IF(C6&gt;0,(F6/C6),"-----")</f>
        <v>0</v>
      </c>
      <c r="H6" s="24"/>
      <c r="I6" s="92"/>
    </row>
    <row r="7" spans="1:10" ht="18" customHeight="1" thickBot="1" x14ac:dyDescent="0.3">
      <c r="A7" s="32" t="s">
        <v>10</v>
      </c>
      <c r="B7" s="74">
        <v>5067187</v>
      </c>
      <c r="C7" s="74">
        <v>5183584</v>
      </c>
      <c r="D7" s="74">
        <v>2482666</v>
      </c>
      <c r="E7" s="75">
        <v>5314976</v>
      </c>
      <c r="F7" s="76">
        <f t="shared" ref="F7:F22" si="0">E7-C7</f>
        <v>131392</v>
      </c>
      <c r="G7" s="72">
        <f t="shared" ref="G7:G22" si="1">IF(C7&gt;0,(F7/C7),"-----")</f>
        <v>2.5347713088087316E-2</v>
      </c>
      <c r="H7" s="24"/>
      <c r="I7" s="93"/>
    </row>
    <row r="8" spans="1:10" ht="18" customHeight="1" thickBot="1" x14ac:dyDescent="0.3">
      <c r="A8" s="32" t="s">
        <v>11</v>
      </c>
      <c r="B8" s="74">
        <v>0</v>
      </c>
      <c r="C8" s="74">
        <v>0</v>
      </c>
      <c r="D8" s="74">
        <v>6750</v>
      </c>
      <c r="E8" s="74"/>
      <c r="F8" s="76">
        <f t="shared" si="0"/>
        <v>0</v>
      </c>
      <c r="G8" s="72" t="str">
        <f t="shared" si="1"/>
        <v>-----</v>
      </c>
      <c r="H8" s="24"/>
      <c r="I8" s="93"/>
    </row>
    <row r="9" spans="1:10" ht="18" customHeight="1" thickBot="1" x14ac:dyDescent="0.3">
      <c r="A9" s="32" t="s">
        <v>12</v>
      </c>
      <c r="B9" s="74">
        <v>38969</v>
      </c>
      <c r="C9" s="74">
        <v>0</v>
      </c>
      <c r="D9" s="74">
        <v>17288</v>
      </c>
      <c r="E9" s="74"/>
      <c r="F9" s="76">
        <f t="shared" si="0"/>
        <v>0</v>
      </c>
      <c r="G9" s="72" t="str">
        <f t="shared" si="1"/>
        <v>-----</v>
      </c>
      <c r="H9" s="24"/>
      <c r="I9" s="93"/>
    </row>
    <row r="10" spans="1:10" ht="18" customHeight="1" thickBot="1" x14ac:dyDescent="0.3">
      <c r="A10" s="32" t="s">
        <v>13</v>
      </c>
      <c r="B10" s="74">
        <v>224907</v>
      </c>
      <c r="C10" s="74">
        <v>101835</v>
      </c>
      <c r="D10" s="74">
        <v>76566</v>
      </c>
      <c r="E10" s="74">
        <v>75662</v>
      </c>
      <c r="F10" s="76">
        <f t="shared" si="0"/>
        <v>-26173</v>
      </c>
      <c r="G10" s="72">
        <f t="shared" si="1"/>
        <v>-0.25701379682820247</v>
      </c>
      <c r="H10" s="24"/>
      <c r="I10" s="93"/>
    </row>
    <row r="11" spans="1:10" ht="18" customHeight="1" thickBot="1" x14ac:dyDescent="0.35">
      <c r="A11" s="42" t="s">
        <v>14</v>
      </c>
      <c r="B11" s="77"/>
      <c r="C11" s="77"/>
      <c r="D11" s="77"/>
      <c r="E11" s="77"/>
      <c r="F11" s="78">
        <f t="shared" si="0"/>
        <v>0</v>
      </c>
      <c r="G11" s="46"/>
      <c r="H11" s="69"/>
      <c r="I11" s="70"/>
    </row>
    <row r="12" spans="1:10" ht="18" customHeight="1" thickBot="1" x14ac:dyDescent="0.35">
      <c r="A12" s="32" t="s">
        <v>78</v>
      </c>
      <c r="B12" s="74">
        <v>375397</v>
      </c>
      <c r="C12" s="74">
        <v>414353</v>
      </c>
      <c r="D12" s="74">
        <v>189952</v>
      </c>
      <c r="E12" s="74">
        <v>423130</v>
      </c>
      <c r="F12" s="76">
        <f t="shared" si="0"/>
        <v>8777</v>
      </c>
      <c r="G12" s="72">
        <f t="shared" si="1"/>
        <v>2.1182421751501739E-2</v>
      </c>
      <c r="H12" s="24"/>
      <c r="I12" s="93"/>
      <c r="J12" s="34"/>
    </row>
    <row r="13" spans="1:10" ht="18" customHeight="1" thickBot="1" x14ac:dyDescent="0.3">
      <c r="A13" s="32" t="s">
        <v>15</v>
      </c>
      <c r="B13" s="74"/>
      <c r="C13" s="74"/>
      <c r="D13" s="74"/>
      <c r="E13" s="74"/>
      <c r="F13" s="76">
        <f t="shared" si="0"/>
        <v>0</v>
      </c>
      <c r="G13" s="72" t="str">
        <f t="shared" si="1"/>
        <v>-----</v>
      </c>
      <c r="H13" s="24"/>
      <c r="I13" s="93"/>
    </row>
    <row r="14" spans="1:10" ht="18" customHeight="1" thickBot="1" x14ac:dyDescent="0.35">
      <c r="A14" s="37" t="s">
        <v>16</v>
      </c>
      <c r="B14" s="79"/>
      <c r="C14" s="79"/>
      <c r="D14" s="79"/>
      <c r="E14" s="79"/>
      <c r="F14" s="80">
        <f t="shared" si="0"/>
        <v>0</v>
      </c>
      <c r="G14" s="47"/>
      <c r="H14" s="24"/>
      <c r="I14" s="71"/>
    </row>
    <row r="15" spans="1:10" ht="18" customHeight="1" thickBot="1" x14ac:dyDescent="0.3">
      <c r="A15" s="32" t="s">
        <v>74</v>
      </c>
      <c r="B15" s="74">
        <v>75166</v>
      </c>
      <c r="C15" s="74">
        <v>76124</v>
      </c>
      <c r="D15" s="74">
        <v>38049</v>
      </c>
      <c r="E15" s="74">
        <v>76685</v>
      </c>
      <c r="F15" s="76">
        <f t="shared" si="0"/>
        <v>561</v>
      </c>
      <c r="G15" s="72">
        <f t="shared" si="1"/>
        <v>7.3695549366822556E-3</v>
      </c>
      <c r="H15" s="24"/>
      <c r="I15" s="93"/>
    </row>
    <row r="16" spans="1:10" ht="18" customHeight="1" thickBot="1" x14ac:dyDescent="0.3">
      <c r="A16" s="32" t="s">
        <v>75</v>
      </c>
      <c r="B16" s="74">
        <v>341581</v>
      </c>
      <c r="C16" s="74">
        <v>373482</v>
      </c>
      <c r="D16" s="74">
        <v>173602</v>
      </c>
      <c r="E16" s="74">
        <v>444803</v>
      </c>
      <c r="F16" s="76">
        <f t="shared" si="0"/>
        <v>71321</v>
      </c>
      <c r="G16" s="72">
        <f t="shared" si="1"/>
        <v>0.19096234892176867</v>
      </c>
      <c r="H16" s="24"/>
      <c r="I16" s="93"/>
    </row>
    <row r="17" spans="1:9" ht="18" customHeight="1" thickBot="1" x14ac:dyDescent="0.3">
      <c r="A17" s="32" t="s">
        <v>76</v>
      </c>
      <c r="B17" s="74">
        <v>102836</v>
      </c>
      <c r="C17" s="74">
        <v>115180</v>
      </c>
      <c r="D17" s="74">
        <v>50259</v>
      </c>
      <c r="E17" s="74">
        <v>107988</v>
      </c>
      <c r="F17" s="76">
        <f t="shared" si="0"/>
        <v>-7192</v>
      </c>
      <c r="G17" s="72">
        <f t="shared" si="1"/>
        <v>-6.2441396075707589E-2</v>
      </c>
      <c r="H17" s="24"/>
      <c r="I17" s="93"/>
    </row>
    <row r="18" spans="1:9" ht="18" customHeight="1" thickBot="1" x14ac:dyDescent="0.3">
      <c r="A18" s="32" t="s">
        <v>77</v>
      </c>
      <c r="B18" s="74">
        <v>61778</v>
      </c>
      <c r="C18" s="74">
        <v>61663</v>
      </c>
      <c r="D18" s="74">
        <v>41345</v>
      </c>
      <c r="E18" s="74">
        <v>92864</v>
      </c>
      <c r="F18" s="76">
        <f t="shared" si="0"/>
        <v>31201</v>
      </c>
      <c r="G18" s="72">
        <f t="shared" si="1"/>
        <v>0.50599224818773003</v>
      </c>
      <c r="H18" s="24"/>
      <c r="I18" s="93"/>
    </row>
    <row r="19" spans="1:9" ht="18" customHeight="1" thickBot="1" x14ac:dyDescent="0.3">
      <c r="A19" s="32" t="s">
        <v>17</v>
      </c>
      <c r="B19" s="74">
        <v>1051833</v>
      </c>
      <c r="C19" s="74">
        <v>1096940</v>
      </c>
      <c r="D19" s="74">
        <v>522872</v>
      </c>
      <c r="E19" s="74">
        <v>1129492</v>
      </c>
      <c r="F19" s="76">
        <f t="shared" si="0"/>
        <v>32552</v>
      </c>
      <c r="G19" s="72">
        <f t="shared" si="1"/>
        <v>2.9675278502014697E-2</v>
      </c>
      <c r="H19" s="24"/>
      <c r="I19" s="93"/>
    </row>
    <row r="20" spans="1:9" ht="18" customHeight="1" thickBot="1" x14ac:dyDescent="0.3">
      <c r="A20" s="32" t="s">
        <v>18</v>
      </c>
      <c r="B20" s="74">
        <v>42685</v>
      </c>
      <c r="C20" s="74">
        <v>35033</v>
      </c>
      <c r="D20" s="74">
        <v>17059</v>
      </c>
      <c r="E20" s="74">
        <v>34151</v>
      </c>
      <c r="F20" s="76">
        <f t="shared" si="0"/>
        <v>-882</v>
      </c>
      <c r="G20" s="72">
        <f t="shared" si="1"/>
        <v>-2.5176262381183454E-2</v>
      </c>
      <c r="H20" s="24"/>
      <c r="I20" s="93"/>
    </row>
    <row r="21" spans="1:9" ht="18" customHeight="1" thickBot="1" x14ac:dyDescent="0.3">
      <c r="A21" s="32" t="s">
        <v>19</v>
      </c>
      <c r="B21" s="74">
        <v>6325</v>
      </c>
      <c r="C21" s="74">
        <v>5000</v>
      </c>
      <c r="D21" s="74">
        <v>0</v>
      </c>
      <c r="E21" s="74">
        <v>5000</v>
      </c>
      <c r="F21" s="76">
        <f t="shared" si="0"/>
        <v>0</v>
      </c>
      <c r="G21" s="72">
        <f t="shared" si="1"/>
        <v>0</v>
      </c>
      <c r="H21" s="24"/>
      <c r="I21" s="93"/>
    </row>
    <row r="22" spans="1:9" ht="36" customHeight="1" thickBot="1" x14ac:dyDescent="0.35">
      <c r="A22" s="31" t="s">
        <v>87</v>
      </c>
      <c r="B22" s="82">
        <f>SUM(B6:B10,B12:B13,B15:B21)</f>
        <v>7540712</v>
      </c>
      <c r="C22" s="82">
        <f t="shared" ref="C22:H22" si="2">SUM(C6:C10,C12:C13,C15:C21)</f>
        <v>7619122</v>
      </c>
      <c r="D22" s="82">
        <f t="shared" si="2"/>
        <v>3694346</v>
      </c>
      <c r="E22" s="82">
        <f t="shared" si="2"/>
        <v>7860679</v>
      </c>
      <c r="F22" s="102">
        <f t="shared" si="0"/>
        <v>241557</v>
      </c>
      <c r="G22" s="72">
        <f t="shared" si="1"/>
        <v>3.1704046739243708E-2</v>
      </c>
      <c r="H22" s="73">
        <f t="shared" si="2"/>
        <v>0</v>
      </c>
      <c r="I22" s="94"/>
    </row>
    <row r="23" spans="1:9" ht="18" customHeight="1" x14ac:dyDescent="0.3">
      <c r="A23" s="4"/>
      <c r="B23" s="16" t="s">
        <v>20</v>
      </c>
      <c r="C23" s="16" t="s">
        <v>22</v>
      </c>
      <c r="D23" s="16" t="s">
        <v>20</v>
      </c>
      <c r="E23" s="16" t="s">
        <v>22</v>
      </c>
      <c r="F23" s="16" t="s">
        <v>26</v>
      </c>
      <c r="G23" s="16" t="s">
        <v>27</v>
      </c>
      <c r="H23" s="43"/>
      <c r="I23" s="44"/>
    </row>
    <row r="24" spans="1:9" ht="18" customHeight="1" x14ac:dyDescent="0.3">
      <c r="B24" s="38" t="s">
        <v>21</v>
      </c>
      <c r="C24" s="38" t="s">
        <v>23</v>
      </c>
      <c r="D24" s="38" t="s">
        <v>24</v>
      </c>
      <c r="E24" s="38" t="s">
        <v>25</v>
      </c>
      <c r="F24" s="45"/>
      <c r="G24" s="45"/>
      <c r="H24" s="45"/>
      <c r="I24" s="45"/>
    </row>
    <row r="27" spans="1:9" x14ac:dyDescent="0.25">
      <c r="C27" s="110"/>
    </row>
    <row r="28" spans="1:9" x14ac:dyDescent="0.25">
      <c r="C28" s="110"/>
    </row>
    <row r="29" spans="1:9" x14ac:dyDescent="0.25">
      <c r="D29" s="117"/>
    </row>
  </sheetData>
  <mergeCells count="1">
    <mergeCell ref="A1:I1"/>
  </mergeCells>
  <phoneticPr fontId="3" type="noConversion"/>
  <printOptions horizontalCentered="1" verticalCentered="1"/>
  <pageMargins left="0.1" right="0.1" top="0.1" bottom="0.1" header="0.1" footer="0.1"/>
  <pageSetup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3"/>
  <sheetViews>
    <sheetView showGridLines="0" showZeros="0" zoomScaleNormal="100" zoomScaleSheetLayoutView="85" workbookViewId="0">
      <selection activeCell="A27" sqref="A27:I27"/>
    </sheetView>
  </sheetViews>
  <sheetFormatPr defaultRowHeight="13.5" x14ac:dyDescent="0.25"/>
  <cols>
    <col min="1" max="1" width="30.5703125" style="3" customWidth="1"/>
    <col min="2" max="2" width="16.5703125" style="3" customWidth="1"/>
    <col min="3" max="3" width="15.140625" style="3" customWidth="1"/>
    <col min="4" max="4" width="15.5703125" style="3" bestFit="1" customWidth="1"/>
    <col min="5" max="5" width="13.5703125" style="3" customWidth="1"/>
    <col min="6" max="6" width="12.5703125" style="3" customWidth="1"/>
    <col min="7" max="7" width="12.28515625" style="3" customWidth="1"/>
    <col min="8" max="8" width="0.42578125" style="3" customWidth="1"/>
    <col min="9" max="9" width="16.5703125" style="3" customWidth="1"/>
    <col min="10" max="16384" width="9.140625" style="3"/>
  </cols>
  <sheetData>
    <row r="1" spans="1:9" ht="18" customHeight="1" x14ac:dyDescent="0.3">
      <c r="A1" s="164" t="s">
        <v>83</v>
      </c>
      <c r="B1" s="165"/>
      <c r="C1" s="165"/>
      <c r="D1" s="165"/>
      <c r="E1" s="165"/>
      <c r="F1" s="165"/>
      <c r="G1" s="165"/>
      <c r="H1" s="165"/>
      <c r="I1" s="166"/>
    </row>
    <row r="2" spans="1:9" ht="36" customHeight="1" thickBot="1" x14ac:dyDescent="0.35">
      <c r="A2" s="107" t="str">
        <f>'Exhibit A'!A4</f>
        <v>BREVARD
            COUNTY</v>
      </c>
      <c r="B2" s="4"/>
      <c r="C2" s="4"/>
      <c r="D2" s="4"/>
      <c r="E2" s="4"/>
      <c r="F2" s="4"/>
      <c r="G2" s="4"/>
      <c r="H2" s="4"/>
      <c r="I2" s="22" t="s">
        <v>30</v>
      </c>
    </row>
    <row r="3" spans="1:9" ht="65.25" customHeight="1" thickBot="1" x14ac:dyDescent="0.35">
      <c r="A3" s="155" t="s">
        <v>8</v>
      </c>
      <c r="B3" s="156" t="s">
        <v>95</v>
      </c>
      <c r="C3" s="156" t="s">
        <v>96</v>
      </c>
      <c r="D3" s="157" t="s">
        <v>109</v>
      </c>
      <c r="E3" s="156" t="s">
        <v>98</v>
      </c>
      <c r="F3" s="158" t="s">
        <v>112</v>
      </c>
      <c r="G3" s="159" t="s">
        <v>113</v>
      </c>
      <c r="H3" s="160"/>
      <c r="I3" s="156" t="s">
        <v>101</v>
      </c>
    </row>
    <row r="4" spans="1:9" ht="18" customHeight="1" thickBot="1" x14ac:dyDescent="0.35">
      <c r="A4" s="56">
        <v>-1</v>
      </c>
      <c r="B4" s="56">
        <v>-2</v>
      </c>
      <c r="C4" s="56">
        <v>-3</v>
      </c>
      <c r="D4" s="56">
        <v>-4</v>
      </c>
      <c r="E4" s="56">
        <v>-5</v>
      </c>
      <c r="F4" s="56">
        <v>-6</v>
      </c>
      <c r="G4" s="56" t="s">
        <v>2</v>
      </c>
      <c r="H4" s="62"/>
      <c r="I4" s="56">
        <v>-7</v>
      </c>
    </row>
    <row r="5" spans="1:9" ht="36.75" customHeight="1" thickBot="1" x14ac:dyDescent="0.35">
      <c r="A5" s="31" t="s">
        <v>28</v>
      </c>
      <c r="B5" s="11"/>
      <c r="C5" s="11"/>
      <c r="D5" s="11"/>
      <c r="E5" s="11"/>
      <c r="F5" s="11"/>
      <c r="G5" s="11"/>
      <c r="H5" s="30"/>
      <c r="I5" s="11"/>
    </row>
    <row r="6" spans="1:9" ht="35.25" customHeight="1" thickBot="1" x14ac:dyDescent="0.35">
      <c r="A6" s="35" t="s">
        <v>29</v>
      </c>
      <c r="B6" s="36"/>
      <c r="C6" s="36"/>
      <c r="D6" s="36"/>
      <c r="E6" s="36"/>
      <c r="F6" s="36"/>
      <c r="G6" s="36"/>
      <c r="H6" s="30"/>
      <c r="I6" s="59"/>
    </row>
    <row r="7" spans="1:9" ht="18" customHeight="1" thickBot="1" x14ac:dyDescent="0.35">
      <c r="A7" s="33" t="s">
        <v>31</v>
      </c>
      <c r="B7" s="74">
        <v>214075</v>
      </c>
      <c r="C7" s="74">
        <v>204022</v>
      </c>
      <c r="D7" s="74">
        <v>240745</v>
      </c>
      <c r="E7" s="74">
        <v>204022</v>
      </c>
      <c r="F7" s="103">
        <f>E7-C7</f>
        <v>0</v>
      </c>
      <c r="G7" s="87">
        <f>IF(C7&gt;0,(F7/C7),"-----")</f>
        <v>0</v>
      </c>
      <c r="H7" s="30"/>
      <c r="I7" s="95"/>
    </row>
    <row r="8" spans="1:9" ht="18" customHeight="1" thickBot="1" x14ac:dyDescent="0.35">
      <c r="A8" s="33" t="s">
        <v>79</v>
      </c>
      <c r="B8" s="74">
        <v>131413</v>
      </c>
      <c r="C8" s="74">
        <v>134790</v>
      </c>
      <c r="D8" s="74">
        <v>8935</v>
      </c>
      <c r="E8" s="74">
        <v>134790</v>
      </c>
      <c r="F8" s="103">
        <f t="shared" ref="F8:F26" si="0">E8-C8</f>
        <v>0</v>
      </c>
      <c r="G8" s="87">
        <f t="shared" ref="G8:G26" si="1">IF(C8&gt;0,(F8/C8),"-----")</f>
        <v>0</v>
      </c>
      <c r="H8" s="30"/>
      <c r="I8" s="95"/>
    </row>
    <row r="9" spans="1:9" ht="18" customHeight="1" thickBot="1" x14ac:dyDescent="0.35">
      <c r="A9" s="33" t="s">
        <v>80</v>
      </c>
      <c r="B9" s="74">
        <v>0</v>
      </c>
      <c r="C9" s="74">
        <v>0</v>
      </c>
      <c r="D9" s="74"/>
      <c r="E9" s="74"/>
      <c r="F9" s="103">
        <f t="shared" si="0"/>
        <v>0</v>
      </c>
      <c r="G9" s="87" t="str">
        <f t="shared" si="1"/>
        <v>-----</v>
      </c>
      <c r="H9" s="30"/>
      <c r="I9" s="95"/>
    </row>
    <row r="10" spans="1:9" ht="18" customHeight="1" thickBot="1" x14ac:dyDescent="0.35">
      <c r="A10" s="33" t="s">
        <v>32</v>
      </c>
      <c r="B10" s="74">
        <v>77126</v>
      </c>
      <c r="C10" s="74">
        <v>92908</v>
      </c>
      <c r="D10" s="74">
        <v>49913</v>
      </c>
      <c r="E10" s="74">
        <v>62904</v>
      </c>
      <c r="F10" s="103">
        <f t="shared" si="0"/>
        <v>-30004</v>
      </c>
      <c r="G10" s="87">
        <f t="shared" si="1"/>
        <v>-0.32294312653377533</v>
      </c>
      <c r="H10" s="30"/>
      <c r="I10" s="96"/>
    </row>
    <row r="11" spans="1:9" ht="18" customHeight="1" thickBot="1" x14ac:dyDescent="0.35">
      <c r="A11" s="33" t="s">
        <v>33</v>
      </c>
      <c r="B11" s="74">
        <v>58826</v>
      </c>
      <c r="C11" s="74">
        <v>1000</v>
      </c>
      <c r="D11" s="74">
        <v>24353</v>
      </c>
      <c r="E11" s="74">
        <v>1000</v>
      </c>
      <c r="F11" s="103">
        <f t="shared" si="0"/>
        <v>0</v>
      </c>
      <c r="G11" s="87">
        <f t="shared" si="1"/>
        <v>0</v>
      </c>
      <c r="H11" s="30"/>
      <c r="I11" s="96"/>
    </row>
    <row r="12" spans="1:9" ht="18" customHeight="1" thickBot="1" x14ac:dyDescent="0.35">
      <c r="A12" s="33" t="s">
        <v>34</v>
      </c>
      <c r="B12" s="74">
        <v>15000</v>
      </c>
      <c r="C12" s="74">
        <v>15000</v>
      </c>
      <c r="D12" s="74">
        <v>0</v>
      </c>
      <c r="E12" s="74">
        <v>15000</v>
      </c>
      <c r="F12" s="103">
        <f t="shared" si="0"/>
        <v>0</v>
      </c>
      <c r="G12" s="87">
        <f t="shared" si="1"/>
        <v>0</v>
      </c>
      <c r="H12" s="30"/>
      <c r="I12" s="96"/>
    </row>
    <row r="13" spans="1:9" ht="18" customHeight="1" thickBot="1" x14ac:dyDescent="0.35">
      <c r="A13" s="33" t="s">
        <v>35</v>
      </c>
      <c r="B13" s="74">
        <v>0</v>
      </c>
      <c r="C13" s="74">
        <v>0</v>
      </c>
      <c r="D13" s="74"/>
      <c r="E13" s="74"/>
      <c r="F13" s="103">
        <f t="shared" si="0"/>
        <v>0</v>
      </c>
      <c r="G13" s="87" t="str">
        <f t="shared" si="1"/>
        <v>-----</v>
      </c>
      <c r="H13" s="30"/>
      <c r="I13" s="96"/>
    </row>
    <row r="14" spans="1:9" ht="18" customHeight="1" thickBot="1" x14ac:dyDescent="0.35">
      <c r="A14" s="33" t="s">
        <v>36</v>
      </c>
      <c r="B14" s="74">
        <v>69538</v>
      </c>
      <c r="C14" s="74">
        <v>22136</v>
      </c>
      <c r="D14" s="74">
        <v>7845</v>
      </c>
      <c r="E14" s="74">
        <v>22381</v>
      </c>
      <c r="F14" s="103">
        <f t="shared" si="0"/>
        <v>245</v>
      </c>
      <c r="G14" s="87">
        <f t="shared" si="1"/>
        <v>1.1067943621250452E-2</v>
      </c>
      <c r="H14" s="30"/>
      <c r="I14" s="96"/>
    </row>
    <row r="15" spans="1:9" ht="18" customHeight="1" thickBot="1" x14ac:dyDescent="0.35">
      <c r="A15" s="33" t="s">
        <v>37</v>
      </c>
      <c r="B15" s="74">
        <v>59464</v>
      </c>
      <c r="C15" s="74">
        <v>62890</v>
      </c>
      <c r="D15" s="74">
        <v>20613</v>
      </c>
      <c r="E15" s="74">
        <v>38522</v>
      </c>
      <c r="F15" s="103">
        <f t="shared" si="0"/>
        <v>-24368</v>
      </c>
      <c r="G15" s="87">
        <f t="shared" si="1"/>
        <v>-0.38747018603911593</v>
      </c>
      <c r="H15" s="30"/>
      <c r="I15" s="96"/>
    </row>
    <row r="16" spans="1:9" ht="18" customHeight="1" thickBot="1" x14ac:dyDescent="0.35">
      <c r="A16" s="33" t="s">
        <v>38</v>
      </c>
      <c r="B16" s="74">
        <v>81686</v>
      </c>
      <c r="C16" s="74">
        <v>96732</v>
      </c>
      <c r="D16" s="74">
        <v>20228</v>
      </c>
      <c r="E16" s="74">
        <v>90428</v>
      </c>
      <c r="F16" s="103">
        <f t="shared" si="0"/>
        <v>-6304</v>
      </c>
      <c r="G16" s="87">
        <f t="shared" si="1"/>
        <v>-6.5169747343174961E-2</v>
      </c>
      <c r="H16" s="30"/>
      <c r="I16" s="96"/>
    </row>
    <row r="17" spans="1:9" ht="18" customHeight="1" thickBot="1" x14ac:dyDescent="0.35">
      <c r="A17" s="37" t="s">
        <v>39</v>
      </c>
      <c r="B17" s="79"/>
      <c r="C17" s="79"/>
      <c r="D17" s="79"/>
      <c r="E17" s="79"/>
      <c r="F17" s="104"/>
      <c r="G17" s="88"/>
      <c r="H17" s="30"/>
      <c r="I17" s="60"/>
    </row>
    <row r="18" spans="1:9" ht="18" customHeight="1" thickBot="1" x14ac:dyDescent="0.35">
      <c r="A18" s="33" t="s">
        <v>40</v>
      </c>
      <c r="B18" s="74">
        <v>53656</v>
      </c>
      <c r="C18" s="74">
        <v>51976</v>
      </c>
      <c r="D18" s="74">
        <v>28394</v>
      </c>
      <c r="E18" s="74">
        <v>51976</v>
      </c>
      <c r="F18" s="103">
        <f t="shared" si="0"/>
        <v>0</v>
      </c>
      <c r="G18" s="87">
        <f t="shared" si="1"/>
        <v>0</v>
      </c>
      <c r="H18" s="30"/>
      <c r="I18" s="96"/>
    </row>
    <row r="19" spans="1:9" ht="18" customHeight="1" thickBot="1" x14ac:dyDescent="0.35">
      <c r="A19" s="33" t="s">
        <v>41</v>
      </c>
      <c r="B19" s="74"/>
      <c r="C19" s="74">
        <v>0</v>
      </c>
      <c r="D19" s="74"/>
      <c r="E19" s="74"/>
      <c r="F19" s="103">
        <f t="shared" si="0"/>
        <v>0</v>
      </c>
      <c r="G19" s="87" t="str">
        <f t="shared" si="1"/>
        <v>-----</v>
      </c>
      <c r="H19" s="30"/>
      <c r="I19" s="96"/>
    </row>
    <row r="20" spans="1:9" ht="18" customHeight="1" thickBot="1" x14ac:dyDescent="0.35">
      <c r="A20" s="33" t="s">
        <v>42</v>
      </c>
      <c r="B20" s="74"/>
      <c r="C20" s="74">
        <v>0</v>
      </c>
      <c r="D20" s="74"/>
      <c r="E20" s="74"/>
      <c r="F20" s="103">
        <f t="shared" si="0"/>
        <v>0</v>
      </c>
      <c r="G20" s="87" t="str">
        <f t="shared" si="1"/>
        <v>-----</v>
      </c>
      <c r="H20" s="30"/>
      <c r="I20" s="96"/>
    </row>
    <row r="21" spans="1:9" ht="18" customHeight="1" thickBot="1" x14ac:dyDescent="0.35">
      <c r="A21" s="37" t="s">
        <v>43</v>
      </c>
      <c r="B21" s="79"/>
      <c r="C21" s="79"/>
      <c r="D21" s="83"/>
      <c r="E21" s="79"/>
      <c r="F21" s="104"/>
      <c r="G21" s="88"/>
      <c r="H21" s="30"/>
      <c r="I21" s="60"/>
    </row>
    <row r="22" spans="1:9" ht="18" customHeight="1" thickBot="1" x14ac:dyDescent="0.35">
      <c r="A22" s="33" t="s">
        <v>44</v>
      </c>
      <c r="B22" s="74">
        <v>22647</v>
      </c>
      <c r="C22" s="74">
        <v>22647</v>
      </c>
      <c r="D22" s="74">
        <v>15011</v>
      </c>
      <c r="E22" s="74">
        <v>22647</v>
      </c>
      <c r="F22" s="103">
        <f t="shared" si="0"/>
        <v>0</v>
      </c>
      <c r="G22" s="87">
        <f t="shared" si="1"/>
        <v>0</v>
      </c>
      <c r="H22" s="30"/>
      <c r="I22" s="96"/>
    </row>
    <row r="23" spans="1:9" ht="18" customHeight="1" thickBot="1" x14ac:dyDescent="0.35">
      <c r="A23" s="33" t="s">
        <v>45</v>
      </c>
      <c r="B23" s="74">
        <v>66812</v>
      </c>
      <c r="C23" s="74">
        <v>80304</v>
      </c>
      <c r="D23" s="74">
        <v>28697</v>
      </c>
      <c r="E23" s="74">
        <v>76488</v>
      </c>
      <c r="F23" s="103">
        <f t="shared" si="0"/>
        <v>-3816</v>
      </c>
      <c r="G23" s="87">
        <f t="shared" si="1"/>
        <v>-4.7519426180514045E-2</v>
      </c>
      <c r="H23" s="30"/>
      <c r="I23" s="96"/>
    </row>
    <row r="24" spans="1:9" ht="18" customHeight="1" thickBot="1" x14ac:dyDescent="0.35">
      <c r="A24" s="33" t="s">
        <v>46</v>
      </c>
      <c r="B24" s="74"/>
      <c r="C24" s="74">
        <v>0</v>
      </c>
      <c r="D24" s="74"/>
      <c r="E24" s="74"/>
      <c r="F24" s="103">
        <f t="shared" si="0"/>
        <v>0</v>
      </c>
      <c r="G24" s="87" t="str">
        <f t="shared" si="1"/>
        <v>-----</v>
      </c>
      <c r="H24" s="30"/>
      <c r="I24" s="96"/>
    </row>
    <row r="25" spans="1:9" ht="18" customHeight="1" thickBot="1" x14ac:dyDescent="0.35">
      <c r="A25" s="33" t="s">
        <v>47</v>
      </c>
      <c r="B25" s="74"/>
      <c r="C25" s="74">
        <v>0</v>
      </c>
      <c r="D25" s="74"/>
      <c r="E25" s="74"/>
      <c r="F25" s="103">
        <f t="shared" si="0"/>
        <v>0</v>
      </c>
      <c r="G25" s="87" t="str">
        <f t="shared" si="1"/>
        <v>-----</v>
      </c>
      <c r="H25" s="30"/>
      <c r="I25" s="96"/>
    </row>
    <row r="26" spans="1:9" ht="18" customHeight="1" thickBot="1" x14ac:dyDescent="0.35">
      <c r="A26" s="33" t="s">
        <v>48</v>
      </c>
      <c r="B26" s="74">
        <v>70987</v>
      </c>
      <c r="C26" s="74">
        <v>64985</v>
      </c>
      <c r="D26" s="74">
        <v>15415</v>
      </c>
      <c r="E26" s="74">
        <v>65716</v>
      </c>
      <c r="F26" s="103">
        <f t="shared" si="0"/>
        <v>731</v>
      </c>
      <c r="G26" s="87">
        <f t="shared" si="1"/>
        <v>1.1248749711471879E-2</v>
      </c>
      <c r="H26" s="28"/>
      <c r="I26" s="96"/>
    </row>
    <row r="27" spans="1:9" ht="18" customHeight="1" x14ac:dyDescent="0.3">
      <c r="A27" s="164" t="s">
        <v>83</v>
      </c>
      <c r="B27" s="165"/>
      <c r="C27" s="165"/>
      <c r="D27" s="165"/>
      <c r="E27" s="165"/>
      <c r="F27" s="165"/>
      <c r="G27" s="165"/>
      <c r="H27" s="165"/>
      <c r="I27" s="166"/>
    </row>
    <row r="28" spans="1:9" ht="37.5" customHeight="1" thickBot="1" x14ac:dyDescent="0.35">
      <c r="A28" s="106" t="str">
        <f>'Exhibit A'!A4</f>
        <v>BREVARD
            COUNTY</v>
      </c>
      <c r="B28" s="4"/>
      <c r="C28" s="4"/>
      <c r="D28" s="4"/>
      <c r="E28" s="4"/>
      <c r="F28" s="4"/>
      <c r="G28" s="4"/>
      <c r="H28" s="4"/>
      <c r="I28" s="22" t="s">
        <v>30</v>
      </c>
    </row>
    <row r="29" spans="1:9" ht="57" customHeight="1" thickBot="1" x14ac:dyDescent="0.35">
      <c r="A29" s="155" t="s">
        <v>8</v>
      </c>
      <c r="B29" s="156" t="s">
        <v>95</v>
      </c>
      <c r="C29" s="156" t="s">
        <v>96</v>
      </c>
      <c r="D29" s="157" t="s">
        <v>109</v>
      </c>
      <c r="E29" s="156" t="s">
        <v>98</v>
      </c>
      <c r="F29" s="158" t="s">
        <v>112</v>
      </c>
      <c r="G29" s="159" t="s">
        <v>113</v>
      </c>
      <c r="H29" s="160"/>
      <c r="I29" s="156" t="s">
        <v>101</v>
      </c>
    </row>
    <row r="30" spans="1:9" ht="18" customHeight="1" thickBot="1" x14ac:dyDescent="0.35">
      <c r="A30" s="56">
        <v>-1</v>
      </c>
      <c r="B30" s="56">
        <v>-2</v>
      </c>
      <c r="C30" s="56">
        <v>-3</v>
      </c>
      <c r="D30" s="56">
        <v>-4</v>
      </c>
      <c r="E30" s="56">
        <v>-5</v>
      </c>
      <c r="F30" s="56">
        <v>-6</v>
      </c>
      <c r="G30" s="56" t="s">
        <v>2</v>
      </c>
      <c r="H30" s="62"/>
      <c r="I30" s="56">
        <v>-7</v>
      </c>
    </row>
    <row r="31" spans="1:9" ht="36.75" customHeight="1" thickBot="1" x14ac:dyDescent="0.35">
      <c r="A31" s="35" t="s">
        <v>29</v>
      </c>
      <c r="B31" s="36"/>
      <c r="C31" s="36"/>
      <c r="D31" s="36"/>
      <c r="E31" s="36"/>
      <c r="F31" s="36"/>
      <c r="G31" s="36"/>
      <c r="H31" s="30"/>
      <c r="I31" s="59"/>
    </row>
    <row r="32" spans="1:9" ht="18" customHeight="1" thickBot="1" x14ac:dyDescent="0.35">
      <c r="A32" s="33" t="s">
        <v>49</v>
      </c>
      <c r="B32" s="74">
        <v>8525</v>
      </c>
      <c r="C32" s="74">
        <v>15000</v>
      </c>
      <c r="D32" s="74">
        <v>6461</v>
      </c>
      <c r="E32" s="74">
        <v>15000</v>
      </c>
      <c r="F32" s="76">
        <f>E32-C32</f>
        <v>0</v>
      </c>
      <c r="G32" s="87">
        <f>IF(C32&gt;0,(F32/C32),"-----")</f>
        <v>0</v>
      </c>
      <c r="H32" s="30"/>
      <c r="I32" s="97"/>
    </row>
    <row r="33" spans="1:9" ht="18" customHeight="1" thickBot="1" x14ac:dyDescent="0.35">
      <c r="A33" s="33" t="s">
        <v>50</v>
      </c>
      <c r="B33" s="74">
        <v>4000</v>
      </c>
      <c r="C33" s="74">
        <v>4000</v>
      </c>
      <c r="D33" s="74">
        <v>6662</v>
      </c>
      <c r="E33" s="74">
        <v>4000</v>
      </c>
      <c r="F33" s="76">
        <f t="shared" ref="F33:F47" si="2">E33-C33</f>
        <v>0</v>
      </c>
      <c r="G33" s="87">
        <f t="shared" ref="G33:G47" si="3">IF(C33&gt;0,(F33/C33),"-----")</f>
        <v>0</v>
      </c>
      <c r="H33" s="30"/>
      <c r="I33" s="98"/>
    </row>
    <row r="34" spans="1:9" ht="18" customHeight="1" thickBot="1" x14ac:dyDescent="0.35">
      <c r="A34" s="33" t="s">
        <v>51</v>
      </c>
      <c r="B34" s="74">
        <v>0</v>
      </c>
      <c r="C34" s="74">
        <v>0</v>
      </c>
      <c r="D34" s="74"/>
      <c r="E34" s="74"/>
      <c r="F34" s="76">
        <f t="shared" si="2"/>
        <v>0</v>
      </c>
      <c r="G34" s="87" t="str">
        <f t="shared" si="3"/>
        <v>-----</v>
      </c>
      <c r="H34" s="30"/>
      <c r="I34" s="98"/>
    </row>
    <row r="35" spans="1:9" ht="18" customHeight="1" thickBot="1" x14ac:dyDescent="0.35">
      <c r="A35" s="33" t="s">
        <v>52</v>
      </c>
      <c r="B35" s="74">
        <v>133181</v>
      </c>
      <c r="C35" s="74">
        <v>147144</v>
      </c>
      <c r="D35" s="74">
        <v>126379</v>
      </c>
      <c r="E35" s="74">
        <v>150654</v>
      </c>
      <c r="F35" s="76">
        <f t="shared" si="2"/>
        <v>3510</v>
      </c>
      <c r="G35" s="87">
        <f t="shared" si="3"/>
        <v>2.3854183656825966E-2</v>
      </c>
      <c r="H35" s="30"/>
      <c r="I35" s="98"/>
    </row>
    <row r="36" spans="1:9" ht="18" customHeight="1" thickBot="1" x14ac:dyDescent="0.35">
      <c r="A36" s="33" t="s">
        <v>53</v>
      </c>
      <c r="B36" s="74">
        <v>40000</v>
      </c>
      <c r="C36" s="74">
        <v>40000</v>
      </c>
      <c r="D36" s="74">
        <v>9711</v>
      </c>
      <c r="E36" s="74">
        <v>40000</v>
      </c>
      <c r="F36" s="76">
        <f t="shared" si="2"/>
        <v>0</v>
      </c>
      <c r="G36" s="87">
        <f t="shared" si="3"/>
        <v>0</v>
      </c>
      <c r="H36" s="30"/>
      <c r="I36" s="98"/>
    </row>
    <row r="37" spans="1:9" ht="18" customHeight="1" thickBot="1" x14ac:dyDescent="0.35">
      <c r="A37" s="37" t="s">
        <v>54</v>
      </c>
      <c r="B37" s="79"/>
      <c r="C37" s="79"/>
      <c r="D37" s="79"/>
      <c r="E37" s="79"/>
      <c r="F37" s="80"/>
      <c r="G37" s="88"/>
      <c r="H37" s="30"/>
      <c r="I37" s="61"/>
    </row>
    <row r="38" spans="1:9" ht="18" customHeight="1" thickBot="1" x14ac:dyDescent="0.35">
      <c r="A38" s="33" t="s">
        <v>55</v>
      </c>
      <c r="B38" s="74">
        <v>3500</v>
      </c>
      <c r="C38" s="74">
        <v>5500</v>
      </c>
      <c r="D38" s="74">
        <v>776</v>
      </c>
      <c r="E38" s="74">
        <v>5500</v>
      </c>
      <c r="F38" s="76">
        <f t="shared" si="2"/>
        <v>0</v>
      </c>
      <c r="G38" s="87">
        <f t="shared" si="3"/>
        <v>0</v>
      </c>
      <c r="H38" s="30"/>
      <c r="I38" s="98"/>
    </row>
    <row r="39" spans="1:9" ht="18" customHeight="1" thickBot="1" x14ac:dyDescent="0.35">
      <c r="A39" s="33" t="s">
        <v>81</v>
      </c>
      <c r="B39" s="74">
        <v>180888</v>
      </c>
      <c r="C39" s="74">
        <v>190644</v>
      </c>
      <c r="D39" s="74">
        <v>3860</v>
      </c>
      <c r="E39" s="74">
        <v>148300</v>
      </c>
      <c r="F39" s="76">
        <f t="shared" si="2"/>
        <v>-42344</v>
      </c>
      <c r="G39" s="87">
        <f t="shared" si="3"/>
        <v>-0.2221103208073687</v>
      </c>
      <c r="H39" s="30"/>
      <c r="I39" s="98"/>
    </row>
    <row r="40" spans="1:9" ht="18" customHeight="1" thickBot="1" x14ac:dyDescent="0.35">
      <c r="A40" s="33" t="s">
        <v>56</v>
      </c>
      <c r="B40" s="74">
        <v>2000</v>
      </c>
      <c r="C40" s="74">
        <v>2000</v>
      </c>
      <c r="D40" s="74">
        <v>228</v>
      </c>
      <c r="E40" s="74">
        <v>2000</v>
      </c>
      <c r="F40" s="76">
        <f t="shared" si="2"/>
        <v>0</v>
      </c>
      <c r="G40" s="87">
        <f t="shared" si="3"/>
        <v>0</v>
      </c>
      <c r="H40" s="30"/>
      <c r="I40" s="98"/>
    </row>
    <row r="41" spans="1:9" ht="18" customHeight="1" thickBot="1" x14ac:dyDescent="0.35">
      <c r="A41" s="33" t="s">
        <v>57</v>
      </c>
      <c r="B41" s="74">
        <v>44221</v>
      </c>
      <c r="C41" s="74">
        <v>40000</v>
      </c>
      <c r="D41" s="74">
        <v>18759</v>
      </c>
      <c r="E41" s="74">
        <v>36000</v>
      </c>
      <c r="F41" s="76">
        <f t="shared" si="2"/>
        <v>-4000</v>
      </c>
      <c r="G41" s="87">
        <f t="shared" si="3"/>
        <v>-0.1</v>
      </c>
      <c r="H41" s="30"/>
      <c r="I41" s="98"/>
    </row>
    <row r="42" spans="1:9" ht="18" customHeight="1" thickBot="1" x14ac:dyDescent="0.35">
      <c r="A42" s="33" t="s">
        <v>58</v>
      </c>
      <c r="B42" s="74">
        <v>12346</v>
      </c>
      <c r="C42" s="74">
        <v>13000</v>
      </c>
      <c r="D42" s="74">
        <v>5649</v>
      </c>
      <c r="E42" s="74">
        <v>13000</v>
      </c>
      <c r="F42" s="76">
        <f t="shared" si="2"/>
        <v>0</v>
      </c>
      <c r="G42" s="87">
        <f t="shared" si="3"/>
        <v>0</v>
      </c>
      <c r="H42" s="30"/>
      <c r="I42" s="98"/>
    </row>
    <row r="43" spans="1:9" ht="18" customHeight="1" thickBot="1" x14ac:dyDescent="0.35">
      <c r="A43" s="37" t="s">
        <v>59</v>
      </c>
      <c r="B43" s="79"/>
      <c r="C43" s="79"/>
      <c r="D43" s="79"/>
      <c r="E43" s="79"/>
      <c r="F43" s="80"/>
      <c r="G43" s="88"/>
      <c r="H43" s="30"/>
      <c r="I43" s="61"/>
    </row>
    <row r="44" spans="1:9" ht="18" customHeight="1" thickBot="1" x14ac:dyDescent="0.35">
      <c r="A44" s="33" t="s">
        <v>60</v>
      </c>
      <c r="B44" s="74">
        <v>0</v>
      </c>
      <c r="C44" s="74">
        <v>2000</v>
      </c>
      <c r="D44" s="74">
        <v>0</v>
      </c>
      <c r="E44" s="74">
        <v>2000</v>
      </c>
      <c r="F44" s="76">
        <f t="shared" si="2"/>
        <v>0</v>
      </c>
      <c r="G44" s="87">
        <f t="shared" si="3"/>
        <v>0</v>
      </c>
      <c r="H44" s="30"/>
      <c r="I44" s="98"/>
    </row>
    <row r="45" spans="1:9" ht="18" customHeight="1" thickBot="1" x14ac:dyDescent="0.35">
      <c r="A45" s="33" t="s">
        <v>61</v>
      </c>
      <c r="B45" s="74">
        <v>2000</v>
      </c>
      <c r="C45" s="74">
        <v>2000</v>
      </c>
      <c r="D45" s="74">
        <v>398</v>
      </c>
      <c r="E45" s="74">
        <v>2000</v>
      </c>
      <c r="F45" s="76">
        <f t="shared" si="2"/>
        <v>0</v>
      </c>
      <c r="G45" s="87">
        <f t="shared" si="3"/>
        <v>0</v>
      </c>
      <c r="H45" s="30"/>
      <c r="I45" s="98"/>
    </row>
    <row r="46" spans="1:9" ht="18" customHeight="1" thickBot="1" x14ac:dyDescent="0.35">
      <c r="A46" s="33" t="s">
        <v>62</v>
      </c>
      <c r="B46" s="74">
        <v>88607</v>
      </c>
      <c r="C46" s="74">
        <v>73971</v>
      </c>
      <c r="D46" s="74">
        <v>21230</v>
      </c>
      <c r="E46" s="74">
        <v>73971</v>
      </c>
      <c r="F46" s="76">
        <f t="shared" si="2"/>
        <v>0</v>
      </c>
      <c r="G46" s="87">
        <f t="shared" si="3"/>
        <v>0</v>
      </c>
      <c r="H46" s="30"/>
      <c r="I46" s="98"/>
    </row>
    <row r="47" spans="1:9" ht="18" customHeight="1" thickBot="1" x14ac:dyDescent="0.35">
      <c r="A47" s="33" t="s">
        <v>63</v>
      </c>
      <c r="B47" s="74">
        <v>18000</v>
      </c>
      <c r="C47" s="74">
        <v>18000</v>
      </c>
      <c r="D47" s="74">
        <v>14532</v>
      </c>
      <c r="E47" s="74">
        <v>18000</v>
      </c>
      <c r="F47" s="81">
        <f t="shared" si="2"/>
        <v>0</v>
      </c>
      <c r="G47" s="87">
        <f t="shared" si="3"/>
        <v>0</v>
      </c>
      <c r="H47" s="30"/>
      <c r="I47" s="98"/>
    </row>
    <row r="48" spans="1:9" ht="18" customHeight="1" thickBot="1" x14ac:dyDescent="0.35">
      <c r="A48" s="9" t="s">
        <v>64</v>
      </c>
      <c r="B48" s="82">
        <f>SUM(B7:B16,B18:B20,B22:B26,B32:B36,B38:B42,B44:B47)</f>
        <v>1458498</v>
      </c>
      <c r="C48" s="82">
        <f>SUM(C7:C16,C18:C20,C22:C26,C32:C36,C38:C42,C44:C47)</f>
        <v>1402649</v>
      </c>
      <c r="D48" s="82">
        <f>SUM(D7:D16,D18:D20,D22:D26,D32:D36,D38:D42,D44:D47)</f>
        <v>674794</v>
      </c>
      <c r="E48" s="82">
        <f>SUM(E7:E16,E18:E20,E22:E26,E32:E36,E38:E42,E44:E47)</f>
        <v>1296299</v>
      </c>
      <c r="F48" s="105">
        <f>E48-C48</f>
        <v>-106350</v>
      </c>
      <c r="G48" s="87">
        <f>IF(C48&gt;0,(F48/C48),"-----")</f>
        <v>-7.5820821887728151E-2</v>
      </c>
      <c r="H48" s="10"/>
      <c r="I48" s="99"/>
    </row>
    <row r="49" spans="2:7" ht="18" customHeight="1" x14ac:dyDescent="0.3">
      <c r="B49" s="38" t="s">
        <v>22</v>
      </c>
      <c r="C49" s="38" t="s">
        <v>22</v>
      </c>
      <c r="D49" s="38" t="s">
        <v>22</v>
      </c>
      <c r="E49" s="38" t="s">
        <v>22</v>
      </c>
      <c r="F49" s="38" t="s">
        <v>26</v>
      </c>
      <c r="G49" s="38" t="s">
        <v>27</v>
      </c>
    </row>
    <row r="50" spans="2:7" ht="18" customHeight="1" x14ac:dyDescent="0.3">
      <c r="B50" s="38" t="s">
        <v>65</v>
      </c>
      <c r="C50" s="38" t="s">
        <v>23</v>
      </c>
      <c r="D50" s="38" t="s">
        <v>24</v>
      </c>
      <c r="E50" s="38" t="s">
        <v>66</v>
      </c>
      <c r="F50" s="38"/>
      <c r="G50" s="38"/>
    </row>
    <row r="53" spans="2:7" x14ac:dyDescent="0.25">
      <c r="D53" s="117"/>
    </row>
  </sheetData>
  <mergeCells count="2">
    <mergeCell ref="A1:I1"/>
    <mergeCell ref="A27:I27"/>
  </mergeCells>
  <phoneticPr fontId="3" type="noConversion"/>
  <printOptions horizontalCentered="1" verticalCentered="1"/>
  <pageMargins left="0.1" right="0.1" top="0.1" bottom="0.1" header="0.1" footer="0.1"/>
  <pageSetup orientation="landscape" horizontalDpi="1200" verticalDpi="1200" r:id="rId1"/>
  <headerFooter alignWithMargins="0"/>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showGridLines="0" showZeros="0" zoomScaleNormal="100" zoomScaleSheetLayoutView="130" workbookViewId="0">
      <selection sqref="A1:I1"/>
    </sheetView>
  </sheetViews>
  <sheetFormatPr defaultRowHeight="13.5" x14ac:dyDescent="0.25"/>
  <cols>
    <col min="1" max="1" width="31.85546875" style="3" bestFit="1" customWidth="1"/>
    <col min="2" max="2" width="15.5703125" style="3" bestFit="1" customWidth="1"/>
    <col min="3" max="3" width="13.42578125" style="3" customWidth="1"/>
    <col min="4" max="4" width="15.5703125" style="3" bestFit="1" customWidth="1"/>
    <col min="5" max="5" width="13.42578125" style="3" customWidth="1"/>
    <col min="6" max="6" width="12.5703125" style="3" customWidth="1"/>
    <col min="7" max="7" width="12.42578125" style="3" customWidth="1"/>
    <col min="8" max="8" width="0.5703125" style="3" customWidth="1"/>
    <col min="9" max="9" width="14.5703125" style="3" customWidth="1"/>
    <col min="10" max="16384" width="9.140625" style="3"/>
  </cols>
  <sheetData>
    <row r="1" spans="1:9" ht="18" customHeight="1" x14ac:dyDescent="0.3">
      <c r="A1" s="164" t="s">
        <v>84</v>
      </c>
      <c r="B1" s="165"/>
      <c r="C1" s="165"/>
      <c r="D1" s="165"/>
      <c r="E1" s="165"/>
      <c r="F1" s="165"/>
      <c r="G1" s="165"/>
      <c r="H1" s="165"/>
      <c r="I1" s="166"/>
    </row>
    <row r="2" spans="1:9" ht="42" customHeight="1" thickBot="1" x14ac:dyDescent="0.35">
      <c r="A2" s="107" t="str">
        <f>'Exhibit A'!A4</f>
        <v>BREVARD
            COUNTY</v>
      </c>
      <c r="B2" s="14"/>
      <c r="C2" s="14"/>
      <c r="D2" s="14"/>
      <c r="E2" s="14"/>
      <c r="F2" s="14"/>
      <c r="G2" s="14"/>
      <c r="H2" s="14"/>
      <c r="I2" s="65" t="s">
        <v>67</v>
      </c>
    </row>
    <row r="3" spans="1:9" ht="62.25" customHeight="1" thickBot="1" x14ac:dyDescent="0.35">
      <c r="A3" s="55" t="s">
        <v>8</v>
      </c>
      <c r="B3" s="152" t="s">
        <v>95</v>
      </c>
      <c r="C3" s="152" t="s">
        <v>96</v>
      </c>
      <c r="D3" s="153" t="s">
        <v>109</v>
      </c>
      <c r="E3" s="152" t="s">
        <v>98</v>
      </c>
      <c r="F3" s="158" t="s">
        <v>112</v>
      </c>
      <c r="G3" s="159" t="s">
        <v>113</v>
      </c>
      <c r="H3" s="25"/>
      <c r="I3" s="152" t="s">
        <v>101</v>
      </c>
    </row>
    <row r="4" spans="1:9" ht="18" customHeight="1" thickBot="1" x14ac:dyDescent="0.35">
      <c r="A4" s="56">
        <v>-1</v>
      </c>
      <c r="B4" s="56">
        <v>-2</v>
      </c>
      <c r="C4" s="56">
        <v>-3</v>
      </c>
      <c r="D4" s="56">
        <v>-4</v>
      </c>
      <c r="E4" s="56">
        <v>-5</v>
      </c>
      <c r="F4" s="56">
        <v>-6</v>
      </c>
      <c r="G4" s="57" t="s">
        <v>2</v>
      </c>
      <c r="H4" s="41"/>
      <c r="I4" s="58">
        <v>-7</v>
      </c>
    </row>
    <row r="5" spans="1:9" ht="18" customHeight="1" x14ac:dyDescent="0.25">
      <c r="A5" s="6"/>
      <c r="B5" s="48"/>
      <c r="C5" s="50"/>
      <c r="D5" s="48"/>
      <c r="E5" s="50"/>
      <c r="F5" s="6"/>
      <c r="G5" s="2"/>
      <c r="H5" s="7"/>
      <c r="I5" s="12"/>
    </row>
    <row r="6" spans="1:9" ht="18" customHeight="1" thickBot="1" x14ac:dyDescent="0.35">
      <c r="A6" s="31" t="s">
        <v>68</v>
      </c>
      <c r="B6" s="49"/>
      <c r="C6" s="51"/>
      <c r="D6" s="49"/>
      <c r="E6" s="51"/>
      <c r="F6" s="11"/>
      <c r="G6" s="14"/>
      <c r="H6" s="10"/>
      <c r="I6" s="15"/>
    </row>
    <row r="7" spans="1:9" ht="18" customHeight="1" thickBot="1" x14ac:dyDescent="0.35">
      <c r="A7" s="33" t="s">
        <v>69</v>
      </c>
      <c r="B7" s="52"/>
      <c r="C7" s="74"/>
      <c r="D7" s="86"/>
      <c r="E7" s="74"/>
      <c r="F7" s="76">
        <f>E7-C7</f>
        <v>0</v>
      </c>
      <c r="G7" s="84" t="str">
        <f>IF(C7&gt;0,(F7/C7),"-----")</f>
        <v>-----</v>
      </c>
      <c r="H7" s="8"/>
      <c r="I7" s="101"/>
    </row>
    <row r="8" spans="1:9" ht="18" customHeight="1" thickBot="1" x14ac:dyDescent="0.35">
      <c r="A8" s="33" t="s">
        <v>70</v>
      </c>
      <c r="B8" s="53"/>
      <c r="C8" s="74"/>
      <c r="D8" s="86"/>
      <c r="E8" s="74"/>
      <c r="F8" s="76">
        <f>E8-C8</f>
        <v>0</v>
      </c>
      <c r="G8" s="84" t="str">
        <f>IF(C8&gt;0,(F8/C8),"-----")</f>
        <v>-----</v>
      </c>
      <c r="H8" s="8"/>
      <c r="I8" s="96"/>
    </row>
    <row r="9" spans="1:9" ht="18" customHeight="1" thickBot="1" x14ac:dyDescent="0.35">
      <c r="A9" s="33" t="s">
        <v>71</v>
      </c>
      <c r="B9" s="53"/>
      <c r="C9" s="74"/>
      <c r="D9" s="86"/>
      <c r="E9" s="74">
        <v>196125.09999999998</v>
      </c>
      <c r="F9" s="76">
        <f>E9-C9</f>
        <v>196125.09999999998</v>
      </c>
      <c r="G9" s="84" t="str">
        <f>IF(C9&gt;0,(F9/C9),"-----")</f>
        <v>-----</v>
      </c>
      <c r="H9" s="8"/>
      <c r="I9" s="96"/>
    </row>
    <row r="10" spans="1:9" ht="18" customHeight="1" thickBot="1" x14ac:dyDescent="0.35">
      <c r="A10" s="33" t="s">
        <v>72</v>
      </c>
      <c r="B10" s="53"/>
      <c r="C10" s="74"/>
      <c r="D10" s="86"/>
      <c r="E10" s="74"/>
      <c r="F10" s="76">
        <f>E10-C10</f>
        <v>0</v>
      </c>
      <c r="G10" s="84" t="str">
        <f>IF(C10&gt;0,(F10/C10),"-----")</f>
        <v>-----</v>
      </c>
      <c r="H10" s="8"/>
      <c r="I10" s="96"/>
    </row>
    <row r="11" spans="1:9" ht="18" customHeight="1" thickBot="1" x14ac:dyDescent="0.35">
      <c r="A11" s="29"/>
      <c r="B11" s="7"/>
      <c r="C11" s="6"/>
      <c r="D11" s="7"/>
      <c r="E11" s="1"/>
      <c r="F11" s="1"/>
      <c r="G11" s="85"/>
      <c r="H11" s="39"/>
      <c r="I11" s="100"/>
    </row>
    <row r="12" spans="1:9" ht="18" customHeight="1" thickBot="1" x14ac:dyDescent="0.35">
      <c r="A12" s="31" t="s">
        <v>73</v>
      </c>
      <c r="B12" s="10"/>
      <c r="C12" s="66">
        <f>SUM(C7:C10)</f>
        <v>0</v>
      </c>
      <c r="D12" s="10"/>
      <c r="E12" s="66">
        <f>SUM(E7:E10)</f>
        <v>196125.09999999998</v>
      </c>
      <c r="F12" s="102">
        <f>E12-C12</f>
        <v>196125.09999999998</v>
      </c>
      <c r="G12" s="84" t="str">
        <f>IF(C12&gt;0,(F12/C12),"-----")</f>
        <v>-----</v>
      </c>
      <c r="H12" s="40"/>
      <c r="I12" s="99"/>
    </row>
    <row r="13" spans="1:9" ht="18" customHeight="1" x14ac:dyDescent="0.3">
      <c r="C13" s="38" t="s">
        <v>22</v>
      </c>
      <c r="E13" s="38" t="s">
        <v>22</v>
      </c>
      <c r="F13" s="38" t="s">
        <v>26</v>
      </c>
      <c r="G13" s="38" t="s">
        <v>27</v>
      </c>
    </row>
    <row r="14" spans="1:9" ht="18" customHeight="1" x14ac:dyDescent="0.3">
      <c r="C14" s="38" t="s">
        <v>23</v>
      </c>
      <c r="E14" s="38" t="s">
        <v>25</v>
      </c>
      <c r="F14" s="38"/>
      <c r="G14" s="38"/>
    </row>
  </sheetData>
  <mergeCells count="1">
    <mergeCell ref="A1:I1"/>
  </mergeCells>
  <phoneticPr fontId="3" type="noConversion"/>
  <printOptions horizontalCentered="1" verticalCentered="1"/>
  <pageMargins left="0.5" right="0.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8CCF48F7F21843AAD247617866AB0F" ma:contentTypeVersion="26" ma:contentTypeDescription="Create a new document." ma:contentTypeScope="" ma:versionID="c6ea38130c5c1059f1b2bc28c341b1d5">
  <xsd:schema xmlns:xsd="http://www.w3.org/2001/XMLSchema" xmlns:xs="http://www.w3.org/2001/XMLSchema" xmlns:p="http://schemas.microsoft.com/office/2006/metadata/properties" xmlns:ns1="http://schemas.microsoft.com/sharepoint/v3" xmlns:ns2="971ecb86-dbcb-4cad-aa0a-8e3edd121c88" targetNamespace="http://schemas.microsoft.com/office/2006/metadata/properties" ma:root="true" ma:fieldsID="ea405c5683be37d7ceccf793f1b12c4d" ns1:_="" ns2:_="">
    <xsd:import namespace="http://schemas.microsoft.com/sharepoint/v3"/>
    <xsd:import namespace="971ecb86-dbcb-4cad-aa0a-8e3edd121c88"/>
    <xsd:element name="properties">
      <xsd:complexType>
        <xsd:sequence>
          <xsd:element name="documentManagement">
            <xsd:complexType>
              <xsd:all>
                <xsd:element ref="ns2:DocumentName" minOccurs="0"/>
                <xsd:element ref="ns2:Web_x0020_Category" minOccurs="0"/>
                <xsd:element ref="ns2:DocumentDescription" minOccurs="0"/>
                <xsd:element ref="ns2:Forms_Description" minOccurs="0"/>
                <xsd:element ref="ns2:Review_x0020_Frequency_x0020_Period" minOccurs="0"/>
                <xsd:element ref="ns2:Review_x0020_Frequency_x0020_by_x0020_Month" minOccurs="0"/>
                <xsd:element ref="ns2:Legal_x0020_Review_x0020_Date" minOccurs="0"/>
                <xsd:element ref="ns2:Language_x0020_Review_x0020_Date" minOccurs="0"/>
                <xsd:element ref="ns2:Date_x0020_last_x0020_reviewed" minOccurs="0"/>
                <xsd:element ref="ns2:Is_x0020_this_x0020_Legally_x0020_required_x003f_" minOccurs="0"/>
                <xsd:element ref="ns2:Notes0" minOccurs="0"/>
                <xsd:element ref="ns2:Automated_x0020_Content" minOccurs="0"/>
                <xsd:element ref="ns2:statutesRulesPolicies" minOccurs="0"/>
                <xsd:element ref="ns2:Historica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1ecb86-dbcb-4cad-aa0a-8e3edd121c88" elementFormDefault="qualified">
    <xsd:import namespace="http://schemas.microsoft.com/office/2006/documentManagement/types"/>
    <xsd:import namespace="http://schemas.microsoft.com/office/infopath/2007/PartnerControls"/>
    <xsd:element name="DocumentName" ma:index="2" nillable="true" ma:displayName="Document" ma:description="This is the formatted name of the document and MUST be filled out for all documents." ma:internalName="DocumentName" ma:readOnly="false">
      <xsd:simpleType>
        <xsd:restriction base="dms:Text">
          <xsd:maxLength value="255"/>
        </xsd:restriction>
      </xsd:simpleType>
    </xsd:element>
    <xsd:element name="Web_x0020_Category" ma:index="3" nillable="true" ma:displayName="Web Category" ma:list="{68a30688-8426-42e5-bc98-ed9a40a81362}" ma:internalName="Web_x0020_Category" ma:readOnly="false" ma:showField="Title">
      <xsd:simpleType>
        <xsd:restriction base="dms:Lookup"/>
      </xsd:simpleType>
    </xsd:element>
    <xsd:element name="DocumentDescription" ma:index="4" nillable="true" ma:displayName="Description" ma:description="If this document is meant to appear on the forms page you MUST fill in the &quot;Forms Description&quot; field as well as this one." ma:internalName="DocumentDescription" ma:readOnly="false">
      <xsd:simpleType>
        <xsd:restriction base="dms:Text">
          <xsd:maxLength value="255"/>
        </xsd:restriction>
      </xsd:simpleType>
    </xsd:element>
    <xsd:element name="Forms_Description" ma:index="5" nillable="true" ma:displayName="Forms_Description" ma:internalName="Forms_Description" ma:readOnly="false">
      <xsd:simpleType>
        <xsd:restriction base="dms:Text">
          <xsd:maxLength value="255"/>
        </xsd:restriction>
      </xsd:simpleType>
    </xsd:element>
    <xsd:element name="Review_x0020_Frequency_x0020_Period" ma:index="6" nillable="true" ma:displayName="Review Frequency Period" ma:default="Annually" ma:description="How often should this content be reviewed by the Content Owner?" ma:format="Dropdown" ma:internalName="Review_x0020_Frequency_x0020_Period" ma:readOnly="false">
      <xsd:simpleType>
        <xsd:restriction base="dms:Choice">
          <xsd:enumeration value="Monthly"/>
          <xsd:enumeration value="Quarterly"/>
          <xsd:enumeration value="Semi-Annually"/>
          <xsd:enumeration value="Annually"/>
          <xsd:enumeration value="None"/>
        </xsd:restriction>
      </xsd:simpleType>
    </xsd:element>
    <xsd:element name="Review_x0020_Frequency_x0020_by_x0020_Month" ma:index="7" nillable="true" ma:displayName="Review Frequency by Month" ma:internalName="Review_x0020_Frequency_x0020_by_x0020_Month" ma:readOnly="false">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egal_x0020_Review_x0020_Date" ma:index="8" nillable="true" ma:displayName="Legal Review Date" ma:format="DateOnly" ma:internalName="Legal_x0020_Review_x0020_Date" ma:readOnly="false">
      <xsd:simpleType>
        <xsd:restriction base="dms:DateTime"/>
      </xsd:simpleType>
    </xsd:element>
    <xsd:element name="Language_x0020_Review_x0020_Date" ma:index="9" nillable="true" ma:displayName="Language Review Date" ma:description="Date of last Language Review" ma:format="DateOnly" ma:internalName="Language_x0020_Review_x0020_Date" ma:readOnly="false">
      <xsd:simpleType>
        <xsd:restriction base="dms:DateTime"/>
      </xsd:simpleType>
    </xsd:element>
    <xsd:element name="Date_x0020_last_x0020_reviewed" ma:index="10" nillable="true" ma:displayName="Date last reviewed" ma:description="The date the document was last reviewed by content owner." ma:format="DateOnly" ma:internalName="Date_x0020_last_x0020_reviewed" ma:readOnly="false">
      <xsd:simpleType>
        <xsd:restriction base="dms:DateTime"/>
      </xsd:simpleType>
    </xsd:element>
    <xsd:element name="Is_x0020_this_x0020_Legally_x0020_required_x003f_" ma:index="11" nillable="true" ma:displayName="Is this Legally required?" ma:default="No" ma:format="Dropdown" ma:internalName="Is_x0020_this_x0020_Legally_x0020_required_x003f_" ma:readOnly="false">
      <xsd:simpleType>
        <xsd:restriction base="dms:Choice">
          <xsd:enumeration value="Yes"/>
          <xsd:enumeration value="No"/>
        </xsd:restriction>
      </xsd:simpleType>
    </xsd:element>
    <xsd:element name="Notes0" ma:index="12" nillable="true" ma:displayName="Notes" ma:internalName="Notes0" ma:readOnly="false">
      <xsd:simpleType>
        <xsd:restriction base="dms:Note">
          <xsd:maxLength value="255"/>
        </xsd:restriction>
      </xsd:simpleType>
    </xsd:element>
    <xsd:element name="Automated_x0020_Content" ma:index="13" nillable="true" ma:displayName="Automated Content" ma:default="No" ma:format="Dropdown" ma:internalName="Automated_x0020_Content" ma:readOnly="false">
      <xsd:simpleType>
        <xsd:restriction base="dms:Choice">
          <xsd:enumeration value="Yes"/>
          <xsd:enumeration value="No"/>
        </xsd:restriction>
      </xsd:simpleType>
    </xsd:element>
    <xsd:element name="statutesRulesPolicies" ma:index="14" nillable="true" ma:displayName="statutesRulesPolicies" ma:description="This column contains the statutes, rules, or policy that governs" ma:list="{17a373b7-8334-4f0f-90d4-3ea48205243f}" ma:internalName="statutesRulesPolicie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Historical" ma:index="15" nillable="true" ma:displayName="Historical" ma:default="No" ma:description="If this is checked as yes, it doesn't need to be reviewed annually." ma:format="Dropdown" ma:internalName="Historical" ma:readOnly="false">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Historical xmlns="971ecb86-dbcb-4cad-aa0a-8e3edd121c88">No</Historical>
    <Forms_Description xmlns="971ecb86-dbcb-4cad-aa0a-8e3edd121c88" xsi:nil="true"/>
    <Review_x0020_Frequency_x0020_Period xmlns="971ecb86-dbcb-4cad-aa0a-8e3edd121c88">Annually</Review_x0020_Frequency_x0020_Period>
    <Language_x0020_Review_x0020_Date xmlns="971ecb86-dbcb-4cad-aa0a-8e3edd121c88" xsi:nil="true"/>
    <statutesRulesPolicies xmlns="971ecb86-dbcb-4cad-aa0a-8e3edd121c88"/>
    <Is_x0020_this_x0020_Legally_x0020_required_x003f_ xmlns="971ecb86-dbcb-4cad-aa0a-8e3edd121c88">No</Is_x0020_this_x0020_Legally_x0020_required_x003f_>
    <DocumentName xmlns="971ecb86-dbcb-4cad-aa0a-8e3edd121c88" xsi:nil="true"/>
    <Web_x0020_Category xmlns="971ecb86-dbcb-4cad-aa0a-8e3edd121c88" xsi:nil="true"/>
    <PublishingExpirationDate xmlns="http://schemas.microsoft.com/sharepoint/v3" xsi:nil="true"/>
    <Notes0 xmlns="971ecb86-dbcb-4cad-aa0a-8e3edd121c88" xsi:nil="true"/>
    <PublishingStartDate xmlns="http://schemas.microsoft.com/sharepoint/v3" xsi:nil="true"/>
    <DocumentDescription xmlns="971ecb86-dbcb-4cad-aa0a-8e3edd121c88" xsi:nil="true"/>
    <Review_x0020_Frequency_x0020_by_x0020_Month xmlns="971ecb86-dbcb-4cad-aa0a-8e3edd121c88"/>
    <Date_x0020_last_x0020_reviewed xmlns="971ecb86-dbcb-4cad-aa0a-8e3edd121c88" xsi:nil="true"/>
    <Legal_x0020_Review_x0020_Date xmlns="971ecb86-dbcb-4cad-aa0a-8e3edd121c88" xsi:nil="true"/>
    <Automated_x0020_Content xmlns="971ecb86-dbcb-4cad-aa0a-8e3edd121c88">No</Automated_x0020_Content>
  </documentManagement>
</p:properties>
</file>

<file path=customXml/itemProps1.xml><?xml version="1.0" encoding="utf-8"?>
<ds:datastoreItem xmlns:ds="http://schemas.openxmlformats.org/officeDocument/2006/customXml" ds:itemID="{7BB93F0E-B49F-40D5-BF88-248F803A5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1ecb86-dbcb-4cad-aa0a-8e3edd121c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7B137-9FDD-463B-A46A-C8DA2F3B7145}">
  <ds:schemaRefs>
    <ds:schemaRef ds:uri="http://schemas.microsoft.com/sharepoint/v3/contenttype/forms"/>
  </ds:schemaRefs>
</ds:datastoreItem>
</file>

<file path=customXml/itemProps3.xml><?xml version="1.0" encoding="utf-8"?>
<ds:datastoreItem xmlns:ds="http://schemas.openxmlformats.org/officeDocument/2006/customXml" ds:itemID="{31B959F0-2CCA-4A95-944D-8324D782D70B}">
  <ds:schemaRefs>
    <ds:schemaRef ds:uri="http://schemas.microsoft.com/office/2006/metadata/longProperties"/>
  </ds:schemaRefs>
</ds:datastoreItem>
</file>

<file path=customXml/itemProps4.xml><?xml version="1.0" encoding="utf-8"?>
<ds:datastoreItem xmlns:ds="http://schemas.openxmlformats.org/officeDocument/2006/customXml" ds:itemID="{F4ED03A3-5B4D-46ED-AB42-1D521DD42018}">
  <ds:schemaRefs>
    <ds:schemaRef ds:uri="http://schemas.microsoft.com/office/2006/documentManagement/types"/>
    <ds:schemaRef ds:uri="http://schemas.microsoft.com/sharepoint/v3"/>
    <ds:schemaRef ds:uri="http://schemas.microsoft.com/office/2006/metadata/properties"/>
    <ds:schemaRef ds:uri="http://schemas.microsoft.com/office/infopath/2007/PartnerControls"/>
    <ds:schemaRef ds:uri="http://www.w3.org/XML/1998/namespace"/>
    <ds:schemaRef ds:uri="http://purl.org/dc/elements/1.1/"/>
    <ds:schemaRef ds:uri="http://purl.org/dc/terms/"/>
    <ds:schemaRef ds:uri="http://schemas.openxmlformats.org/package/2006/metadata/core-properties"/>
    <ds:schemaRef ds:uri="971ecb86-dbcb-4cad-aa0a-8e3edd121c8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Certification</vt:lpstr>
      <vt:lpstr>Exhibit A</vt:lpstr>
      <vt:lpstr>Schedule IA</vt:lpstr>
      <vt:lpstr>Schedule II</vt:lpstr>
      <vt:lpstr>Schedule IV</vt:lpstr>
      <vt:lpstr>Certification!Print_Area</vt:lpstr>
    </vt:vector>
  </TitlesOfParts>
  <Company>Florida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REQUEST FOR PROPERTY APPRAISERS</dc:title>
  <dc:creator>cookseye</dc:creator>
  <cp:lastModifiedBy>Rose, Vicki</cp:lastModifiedBy>
  <cp:lastPrinted>2020-07-07T15:32:01Z</cp:lastPrinted>
  <dcterms:created xsi:type="dcterms:W3CDTF">2001-01-30T20:51:43Z</dcterms:created>
  <dcterms:modified xsi:type="dcterms:W3CDTF">2020-07-22T12:12:08Z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D">
    <vt:lpwstr>695.000000000000</vt:lpwstr>
  </property>
  <property fmtid="{D5CDD505-2E9C-101B-9397-08002B2CF9AE}" pid="3" name="WorkflowChangePath">
    <vt:lpwstr>f607681b-728c-43eb-bebe-5517fa6c52ad,2;</vt:lpwstr>
  </property>
  <property fmtid="{D5CDD505-2E9C-101B-9397-08002B2CF9AE}" pid="4" name="Revision Number">
    <vt:lpwstr>Dated for 2014-15</vt:lpwstr>
  </property>
  <property fmtid="{D5CDD505-2E9C-101B-9397-08002B2CF9AE}" pid="5" name="Project">
    <vt:lpwstr>Appraiser</vt:lpwstr>
  </property>
  <property fmtid="{D5CDD505-2E9C-101B-9397-08002B2CF9AE}" pid="6" name="Rule">
    <vt:lpwstr>Rule 12D-16.002, F.A.C.</vt:lpwstr>
  </property>
  <property fmtid="{D5CDD505-2E9C-101B-9397-08002B2CF9AE}" pid="7" name="Statute">
    <vt:lpwstr/>
  </property>
  <property fmtid="{D5CDD505-2E9C-101B-9397-08002B2CF9AE}" pid="8" name="Revision Date">
    <vt:lpwstr>2014-03-26T00:00:00Z</vt:lpwstr>
  </property>
  <property fmtid="{D5CDD505-2E9C-101B-9397-08002B2CF9AE}" pid="9" name="Status">
    <vt:lpwstr>Pending</vt:lpwstr>
  </property>
</Properties>
</file>