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tc_cs\Accounting\GEN FUND\BUDGET FILES\FY 2022 BUDGET\BUDGET SUBMISSION DOCUMENTS\"/>
    </mc:Choice>
  </mc:AlternateContent>
  <xr:revisionPtr revIDLastSave="0" documentId="13_ncr:1_{0BA47C93-8DF3-423B-8379-40C38F8991CF}" xr6:coauthVersionLast="47" xr6:coauthVersionMax="47" xr10:uidLastSave="{00000000-0000-0000-0000-000000000000}"/>
  <bookViews>
    <workbookView xWindow="-28455" yWindow="1635" windowWidth="21600" windowHeight="11265" tabRatio="653" xr2:uid="{00000000-000D-0000-FFFF-FFFF00000000}"/>
  </bookViews>
  <sheets>
    <sheet name="Certification" sheetId="47" r:id="rId1"/>
    <sheet name="Exhibit A" sheetId="1" r:id="rId2"/>
    <sheet name="Schedule IA" sheetId="32" r:id="rId3"/>
    <sheet name="Schedule II" sheetId="4" r:id="rId4"/>
    <sheet name="Schedule III" sheetId="5" r:id="rId5"/>
  </sheets>
  <externalReferences>
    <externalReference r:id="rId6"/>
  </externalReferences>
  <definedNames>
    <definedName name="_xlnm.Print_Area" localSheetId="0">Certification!$A$1:$K$28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55" i="4"/>
  <c r="I21" i="5"/>
  <c r="E21" i="5"/>
  <c r="E22" i="1" s="1"/>
  <c r="D21" i="5"/>
  <c r="D22" i="1" s="1"/>
  <c r="C21" i="5"/>
  <c r="C22" i="1" s="1"/>
  <c r="B21" i="5"/>
  <c r="B22" i="1" s="1"/>
  <c r="G19" i="5"/>
  <c r="F19" i="5"/>
  <c r="G18" i="5"/>
  <c r="F18" i="5"/>
  <c r="G17" i="5"/>
  <c r="F17" i="5"/>
  <c r="F16" i="5"/>
  <c r="G16" i="5" s="1"/>
  <c r="G15" i="5"/>
  <c r="F15" i="5"/>
  <c r="F14" i="5"/>
  <c r="G14" i="5" s="1"/>
  <c r="F12" i="5"/>
  <c r="G12" i="5" s="1"/>
  <c r="G11" i="5"/>
  <c r="F11" i="5"/>
  <c r="A4" i="5"/>
  <c r="F45" i="4"/>
  <c r="G45" i="4" s="1"/>
  <c r="A3" i="4"/>
  <c r="A3" i="32"/>
  <c r="F12" i="4"/>
  <c r="G12" i="4" s="1"/>
  <c r="F13" i="4"/>
  <c r="G13" i="4" s="1"/>
  <c r="F14" i="4"/>
  <c r="G14" i="4"/>
  <c r="F15" i="4"/>
  <c r="G15" i="4"/>
  <c r="F16" i="4"/>
  <c r="G16" i="4"/>
  <c r="F17" i="4"/>
  <c r="G17" i="4" s="1"/>
  <c r="F19" i="4"/>
  <c r="G19" i="4" s="1"/>
  <c r="F22" i="4"/>
  <c r="G22" i="4" s="1"/>
  <c r="F23" i="4"/>
  <c r="G23" i="4"/>
  <c r="F25" i="4"/>
  <c r="G25" i="4" s="1"/>
  <c r="F26" i="4"/>
  <c r="G26" i="4"/>
  <c r="F27" i="4"/>
  <c r="G27" i="4"/>
  <c r="F28" i="4"/>
  <c r="G28" i="4"/>
  <c r="F29" i="4"/>
  <c r="G29" i="4"/>
  <c r="A32" i="4"/>
  <c r="F38" i="4"/>
  <c r="G38" i="4" s="1"/>
  <c r="F39" i="4"/>
  <c r="G39" i="4"/>
  <c r="F40" i="4"/>
  <c r="G40" i="4"/>
  <c r="F41" i="4"/>
  <c r="G41" i="4"/>
  <c r="F42" i="4"/>
  <c r="G42" i="4"/>
  <c r="F43" i="4"/>
  <c r="G43" i="4"/>
  <c r="F46" i="4"/>
  <c r="G46" i="4"/>
  <c r="F47" i="4"/>
  <c r="G47" i="4"/>
  <c r="F48" i="4"/>
  <c r="G48" i="4"/>
  <c r="F50" i="4"/>
  <c r="G50" i="4" s="1"/>
  <c r="F51" i="4"/>
  <c r="G51" i="4" s="1"/>
  <c r="F53" i="4"/>
  <c r="G53" i="4"/>
  <c r="B55" i="4"/>
  <c r="B19" i="1" s="1"/>
  <c r="C55" i="4"/>
  <c r="D19" i="1"/>
  <c r="I55" i="4"/>
  <c r="F12" i="32"/>
  <c r="G12" i="32"/>
  <c r="F13" i="32"/>
  <c r="G13" i="32"/>
  <c r="F14" i="32"/>
  <c r="G14" i="32" s="1"/>
  <c r="F16" i="32"/>
  <c r="G16" i="32" s="1"/>
  <c r="F17" i="32"/>
  <c r="G17" i="32"/>
  <c r="F19" i="32"/>
  <c r="G19" i="32" s="1"/>
  <c r="F20" i="32"/>
  <c r="G20" i="32"/>
  <c r="F21" i="32"/>
  <c r="G21" i="32" s="1"/>
  <c r="F22" i="32"/>
  <c r="G22" i="32" s="1"/>
  <c r="F23" i="32"/>
  <c r="G23" i="32" s="1"/>
  <c r="F24" i="32"/>
  <c r="G24" i="32" s="1"/>
  <c r="F25" i="32"/>
  <c r="G25" i="32"/>
  <c r="B27" i="32"/>
  <c r="B16" i="1" s="1"/>
  <c r="C27" i="32"/>
  <c r="D27" i="32"/>
  <c r="D16" i="1" s="1"/>
  <c r="I27" i="32"/>
  <c r="F11" i="32"/>
  <c r="G11" i="32" s="1"/>
  <c r="H25" i="1"/>
  <c r="F21" i="5" l="1"/>
  <c r="F22" i="1" s="1"/>
  <c r="G21" i="5"/>
  <c r="C19" i="1"/>
  <c r="F21" i="4"/>
  <c r="G21" i="4" s="1"/>
  <c r="B25" i="1"/>
  <c r="E27" i="32"/>
  <c r="F10" i="32"/>
  <c r="G10" i="32" s="1"/>
  <c r="F52" i="4"/>
  <c r="G52" i="4" s="1"/>
  <c r="F29" i="1"/>
  <c r="C16" i="1"/>
  <c r="G22" i="1" l="1"/>
  <c r="F18" i="4"/>
  <c r="G18" i="4" s="1"/>
  <c r="E55" i="4"/>
  <c r="F27" i="32"/>
  <c r="G27" i="32" s="1"/>
  <c r="E16" i="1"/>
  <c r="C25" i="1"/>
  <c r="G29" i="1"/>
  <c r="F16" i="1" l="1"/>
  <c r="G16" i="1" s="1"/>
  <c r="F55" i="4"/>
  <c r="G55" i="4" s="1"/>
  <c r="E19" i="1"/>
  <c r="E25" i="1" s="1"/>
  <c r="F25" i="1" l="1"/>
  <c r="G25" i="1" s="1"/>
  <c r="F19" i="1"/>
  <c r="G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McDonald</author>
  </authors>
  <commentList>
    <comment ref="D45" authorId="0" shapeId="0" xr:uid="{F17746EE-3DE1-4647-8461-799E01C4B0E6}">
      <text>
        <r>
          <rPr>
            <b/>
            <sz val="9"/>
            <color indexed="81"/>
            <rFont val="Tahoma"/>
            <family val="2"/>
          </rPr>
          <t>Maria McDonald:</t>
        </r>
        <r>
          <rPr>
            <sz val="9"/>
            <color indexed="81"/>
            <rFont val="Tahoma"/>
            <family val="2"/>
          </rPr>
          <t xml:space="preserve">
This column should only be the amount in the 001.513.4951.003 column.  Also, You will need to adjust final totals to balance in the Budget Expense Report to balance.</t>
        </r>
      </text>
    </comment>
  </commentList>
</comments>
</file>

<file path=xl/sharedStrings.xml><?xml version="1.0" encoding="utf-8"?>
<sst xmlns="http://schemas.openxmlformats.org/spreadsheetml/2006/main" count="233" uniqueCount="121">
  <si>
    <t>COUNTY</t>
  </si>
  <si>
    <t>EXHIBIT A</t>
  </si>
  <si>
    <t>APPROPRIATION CATEGORY</t>
  </si>
  <si>
    <t>ACTUAL</t>
  </si>
  <si>
    <t>EXPENDITURES</t>
  </si>
  <si>
    <t>APPROVED</t>
  </si>
  <si>
    <t>BUDGET</t>
  </si>
  <si>
    <t xml:space="preserve">ACTUAL </t>
  </si>
  <si>
    <t>REQUEST</t>
  </si>
  <si>
    <t>AMOUNT</t>
  </si>
  <si>
    <t>%</t>
  </si>
  <si>
    <t>(6a)</t>
  </si>
  <si>
    <t>COL (5) - (3)</t>
  </si>
  <si>
    <t>COL (6) / (3)</t>
  </si>
  <si>
    <t>(Sch. 1-1A)</t>
  </si>
  <si>
    <t>OPERATING EXPENSES</t>
  </si>
  <si>
    <t>(Sch. II)</t>
  </si>
  <si>
    <t>(Sch. III)</t>
  </si>
  <si>
    <t>TOTAL EXPENDITURES</t>
  </si>
  <si>
    <t>NUMBER OF POSITIONS</t>
  </si>
  <si>
    <t>SCHEDULE IA</t>
  </si>
  <si>
    <t>OBJECT CODE</t>
  </si>
  <si>
    <t>11 OFFICIAL</t>
  </si>
  <si>
    <t>12 EMPLOYEES (REGULAR)</t>
  </si>
  <si>
    <t>13 EMPLOYEES (TEMPORARY)</t>
  </si>
  <si>
    <t>14 OVERTIME</t>
  </si>
  <si>
    <t>15 SPECIAL PAY</t>
  </si>
  <si>
    <t>21 FICA</t>
  </si>
  <si>
    <t xml:space="preserve">  2153 OTHER</t>
  </si>
  <si>
    <t>22 RETIREMENT</t>
  </si>
  <si>
    <t>23 LIFE &amp; HEALTH INSURANCE</t>
  </si>
  <si>
    <t>24 WORKER'S COMPENSATION</t>
  </si>
  <si>
    <t>25 UNEMPLOYMENT COMP.</t>
  </si>
  <si>
    <t xml:space="preserve">Post this total to </t>
  </si>
  <si>
    <t>Col.(2) Ex. A</t>
  </si>
  <si>
    <t>Post this total to</t>
  </si>
  <si>
    <t>Col. (3) Ex. A</t>
  </si>
  <si>
    <t>Col. (4) Ex. A</t>
  </si>
  <si>
    <t>Col. (5) Ex. A</t>
  </si>
  <si>
    <t>Col. (5) - (3)</t>
  </si>
  <si>
    <t>Col. (6) / (3)</t>
  </si>
  <si>
    <t>OPERATING EXPENSES:</t>
  </si>
  <si>
    <t>31 PROFESSIONAL SERVICES</t>
  </si>
  <si>
    <t>SCHEDULE II</t>
  </si>
  <si>
    <t xml:space="preserve"> 3151 E.D.P.</t>
  </si>
  <si>
    <t xml:space="preserve"> 3154 LEGAL</t>
  </si>
  <si>
    <t xml:space="preserve"> 3159 OTHER</t>
  </si>
  <si>
    <t>32 ACCOUNTING &amp; AUDITING</t>
  </si>
  <si>
    <t>33 COURT REPORTER</t>
  </si>
  <si>
    <t>34 OTHER CONTRACTUAL</t>
  </si>
  <si>
    <t>40 TRAVEL</t>
  </si>
  <si>
    <t>41 COMMUNICATIONS</t>
  </si>
  <si>
    <t>42 TRANSPORTATION</t>
  </si>
  <si>
    <t xml:space="preserve"> 4251 POSTAGE</t>
  </si>
  <si>
    <t xml:space="preserve"> 4252 FREIGHT</t>
  </si>
  <si>
    <t>43 UTILITIES</t>
  </si>
  <si>
    <t>44 RENTALS &amp; LEASES</t>
  </si>
  <si>
    <t xml:space="preserve"> 4451 OFFICE EQUIPMENT</t>
  </si>
  <si>
    <t xml:space="preserve"> 4452 VEHICLES</t>
  </si>
  <si>
    <t xml:space="preserve"> 4453 OFFICE SPACE</t>
  </si>
  <si>
    <t xml:space="preserve"> 4454 E.D.P.</t>
  </si>
  <si>
    <t>45 INSURANCE &amp; SURETY</t>
  </si>
  <si>
    <t>46 REPAIR &amp; MAINTENANCE</t>
  </si>
  <si>
    <t xml:space="preserve"> 4651 OFFICE EQUIPMENT</t>
  </si>
  <si>
    <t xml:space="preserve"> 4652 VEHICLES</t>
  </si>
  <si>
    <t xml:space="preserve"> 4653 OFFICE SPACE</t>
  </si>
  <si>
    <t xml:space="preserve"> 4654 E.D.P.</t>
  </si>
  <si>
    <t>47 PRINTING &amp; BINDING</t>
  </si>
  <si>
    <t>49 OTHER CURRENT CHARGES</t>
  </si>
  <si>
    <t xml:space="preserve"> 4951 LEGAL ADVERTISEMENTS</t>
  </si>
  <si>
    <t xml:space="preserve"> 4959 OTHER</t>
  </si>
  <si>
    <t>51 OFFICE SUPPLIES</t>
  </si>
  <si>
    <t>52 OPERATING SUPPLIES</t>
  </si>
  <si>
    <t>54 BOOKS &amp; PUBLICATIONS</t>
  </si>
  <si>
    <t xml:space="preserve"> 5451 BOOKS</t>
  </si>
  <si>
    <t xml:space="preserve"> 5452 SUBSCRIPTIONS</t>
  </si>
  <si>
    <t xml:space="preserve"> 5453 EDUCATION</t>
  </si>
  <si>
    <t xml:space="preserve"> 5454 DUES/MEMBERSHIPS</t>
  </si>
  <si>
    <t>TOTAL OPERATING EXPENSES</t>
  </si>
  <si>
    <t>Col. (2) Ex. A</t>
  </si>
  <si>
    <t>Col. (5) Ex. A.</t>
  </si>
  <si>
    <t>SCHEDULE III</t>
  </si>
  <si>
    <t xml:space="preserve"> 6451 E.D.P.</t>
  </si>
  <si>
    <t xml:space="preserve"> 6452 OFFICE FURNITURE</t>
  </si>
  <si>
    <t xml:space="preserve"> 6453 OFFICE EQUIPMENT</t>
  </si>
  <si>
    <t xml:space="preserve"> 6454 VEHICLES</t>
  </si>
  <si>
    <t>66 BOOKS</t>
  </si>
  <si>
    <t>TOTAL CAPITAL OUTLAY</t>
  </si>
  <si>
    <t>CAPITAL OUTLAY:</t>
  </si>
  <si>
    <t>48 PROMOTIONAL</t>
  </si>
  <si>
    <t xml:space="preserve">  2152 REGULAR     </t>
  </si>
  <si>
    <t>(INCREASE/DECREASE)</t>
  </si>
  <si>
    <t>(8a)</t>
  </si>
  <si>
    <t>INCREASE/(DECREASE)</t>
  </si>
  <si>
    <t xml:space="preserve">  2251 OFFICIAL        </t>
  </si>
  <si>
    <t xml:space="preserve">  2252 EMPLOYEE     </t>
  </si>
  <si>
    <t xml:space="preserve">  2253 SMS/SES       </t>
  </si>
  <si>
    <t xml:space="preserve">  2254 DROP             </t>
  </si>
  <si>
    <t xml:space="preserve">                  </t>
  </si>
  <si>
    <t>DETAIL OF OPERATING EXPENSES</t>
  </si>
  <si>
    <t>DETAIL OF OPERATING EXPENSES (CONT.)</t>
  </si>
  <si>
    <t xml:space="preserve">             </t>
  </si>
  <si>
    <t>DETAIL OF OPERATING CAPITAL OUTLAY</t>
  </si>
  <si>
    <t xml:space="preserve">OPERATING </t>
  </si>
  <si>
    <t>CAPITAL OUTLAY</t>
  </si>
  <si>
    <t>68 INTANGIBLE ASSETS (SOFTWARE)</t>
  </si>
  <si>
    <t>PERSONNEL SERVICES</t>
  </si>
  <si>
    <t>DETAIL OF PERSONNEL SERVICES</t>
  </si>
  <si>
    <t>61  LAND</t>
  </si>
  <si>
    <t>PERSONNEL SERVICES:</t>
  </si>
  <si>
    <t xml:space="preserve">     TOTAL PERSONNEL SERVICES</t>
  </si>
  <si>
    <t>BUDGET REQUEST FOR TAX COLLECTORS</t>
  </si>
  <si>
    <t>64 MACHINERY &amp; EQUIPMENT</t>
  </si>
  <si>
    <t>2019-20</t>
  </si>
  <si>
    <t>2020-21</t>
  </si>
  <si>
    <t>SUMMARY OF THE 2021-22 BUDGET BY APPROPRIATION CATEGORY</t>
  </si>
  <si>
    <t>2021-22</t>
  </si>
  <si>
    <t>FY 21/22</t>
  </si>
  <si>
    <t>BREVARD</t>
  </si>
  <si>
    <t>2018-19</t>
  </si>
  <si>
    <t>62 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</si>
</sst>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164" formatCode="m/d/yy"/>
    <numFmt numFmtId="165" formatCode="0_);\(0\)"/>
    <numFmt numFmtId="166" formatCode="&quot;$&quot;#,##0.0000_);\(&quot;$&quot;#,##0.0000\)"/>
    <numFmt numFmtId="167" formatCode="0.0%"/>
    <numFmt numFmtId="168" formatCode="0;;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4"/>
      <name val="Book Antiqua"/>
      <family val="1"/>
    </font>
    <font>
      <b/>
      <sz val="12"/>
      <name val="Book Antiqua"/>
      <family val="1"/>
    </font>
    <font>
      <b/>
      <sz val="8"/>
      <name val="Book Antiqua"/>
      <family val="1"/>
    </font>
    <font>
      <b/>
      <sz val="10"/>
      <color indexed="9"/>
      <name val="Book Antiqua"/>
      <family val="1"/>
    </font>
    <font>
      <i/>
      <sz val="8"/>
      <name val="Book Antiqua"/>
      <family val="1"/>
    </font>
    <font>
      <sz val="12"/>
      <name val="Book Antiqua"/>
      <family val="1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8"/>
      <name val="Book Antiqua"/>
      <family val="1"/>
    </font>
    <font>
      <sz val="10"/>
      <name val="Times New Roman"/>
      <family val="1"/>
    </font>
    <font>
      <b/>
      <sz val="9"/>
      <color indexed="9"/>
      <name val="Book Antiqua"/>
      <family val="1"/>
    </font>
    <font>
      <sz val="9"/>
      <color indexed="9"/>
      <name val="Arial"/>
      <family val="2"/>
    </font>
    <font>
      <b/>
      <sz val="9"/>
      <name val="Book Antiqua"/>
      <family val="1"/>
    </font>
    <font>
      <b/>
      <sz val="11"/>
      <name val="Book Antiqua"/>
      <family val="1"/>
    </font>
    <font>
      <sz val="10"/>
      <name val="Arial"/>
      <family val="2"/>
    </font>
    <font>
      <sz val="10"/>
      <name val="Times New Roman"/>
      <family val="1"/>
    </font>
    <font>
      <sz val="12"/>
      <color rgb="FF00000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2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19" fillId="0" borderId="0"/>
    <xf numFmtId="0" fontId="14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6" fillId="0" borderId="0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3" fillId="2" borderId="5" xfId="0" applyFont="1" applyFill="1" applyBorder="1"/>
    <xf numFmtId="0" fontId="4" fillId="0" borderId="6" xfId="0" applyFont="1" applyBorder="1" applyAlignment="1">
      <alignment horizontal="center"/>
    </xf>
    <xf numFmtId="0" fontId="3" fillId="2" borderId="6" xfId="0" applyFont="1" applyFill="1" applyBorder="1"/>
    <xf numFmtId="0" fontId="4" fillId="0" borderId="7" xfId="0" applyFont="1" applyBorder="1" applyAlignment="1">
      <alignment horizontal="center"/>
    </xf>
    <xf numFmtId="0" fontId="3" fillId="2" borderId="7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5" fontId="3" fillId="0" borderId="6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37" fontId="3" fillId="0" borderId="7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2" xfId="0" applyFont="1" applyFill="1" applyBorder="1"/>
    <xf numFmtId="0" fontId="4" fillId="0" borderId="5" xfId="0" applyFont="1" applyBorder="1"/>
    <xf numFmtId="0" fontId="3" fillId="2" borderId="0" xfId="0" applyFont="1" applyFill="1" applyBorder="1"/>
    <xf numFmtId="0" fontId="4" fillId="0" borderId="7" xfId="0" applyFont="1" applyBorder="1"/>
    <xf numFmtId="37" fontId="3" fillId="0" borderId="12" xfId="0" applyNumberFormat="1" applyFont="1" applyBorder="1" applyProtection="1">
      <protection locked="0"/>
    </xf>
    <xf numFmtId="0" fontId="3" fillId="0" borderId="12" xfId="0" applyFont="1" applyBorder="1"/>
    <xf numFmtId="0" fontId="4" fillId="0" borderId="12" xfId="0" applyFont="1" applyBorder="1"/>
    <xf numFmtId="0" fontId="4" fillId="0" borderId="0" xfId="0" applyFont="1"/>
    <xf numFmtId="0" fontId="6" fillId="0" borderId="0" xfId="0" applyFont="1"/>
    <xf numFmtId="166" fontId="9" fillId="0" borderId="0" xfId="0" applyNumberFormat="1" applyFont="1"/>
    <xf numFmtId="0" fontId="3" fillId="3" borderId="5" xfId="0" applyFont="1" applyFill="1" applyBorder="1"/>
    <xf numFmtId="0" fontId="4" fillId="3" borderId="7" xfId="0" applyFont="1" applyFill="1" applyBorder="1"/>
    <xf numFmtId="0" fontId="3" fillId="3" borderId="7" xfId="0" applyFont="1" applyFill="1" applyBorder="1"/>
    <xf numFmtId="0" fontId="4" fillId="3" borderId="12" xfId="0" applyFont="1" applyFill="1" applyBorder="1"/>
    <xf numFmtId="37" fontId="3" fillId="3" borderId="12" xfId="0" applyNumberFormat="1" applyFont="1" applyFill="1" applyBorder="1" applyProtection="1">
      <protection locked="0"/>
    </xf>
    <xf numFmtId="5" fontId="3" fillId="0" borderId="7" xfId="0" applyNumberFormat="1" applyFont="1" applyBorder="1"/>
    <xf numFmtId="0" fontId="7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5" fontId="4" fillId="0" borderId="7" xfId="0" applyNumberFormat="1" applyFont="1" applyBorder="1" applyAlignment="1">
      <alignment horizontal="left"/>
    </xf>
    <xf numFmtId="165" fontId="4" fillId="0" borderId="7" xfId="0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10" xfId="0" applyFont="1" applyFill="1" applyBorder="1"/>
    <xf numFmtId="0" fontId="3" fillId="2" borderId="4" xfId="0" applyFont="1" applyFill="1" applyBorder="1"/>
    <xf numFmtId="0" fontId="3" fillId="2" borderId="8" xfId="0" applyFont="1" applyFill="1" applyBorder="1"/>
    <xf numFmtId="165" fontId="3" fillId="2" borderId="12" xfId="0" applyNumberFormat="1" applyFont="1" applyFill="1" applyBorder="1"/>
    <xf numFmtId="0" fontId="11" fillId="3" borderId="12" xfId="0" applyFont="1" applyFill="1" applyBorder="1"/>
    <xf numFmtId="37" fontId="12" fillId="3" borderId="12" xfId="0" applyNumberFormat="1" applyFont="1" applyFill="1" applyBorder="1" applyProtection="1">
      <protection locked="0"/>
    </xf>
    <xf numFmtId="0" fontId="12" fillId="2" borderId="6" xfId="0" applyFont="1" applyFill="1" applyBorder="1"/>
    <xf numFmtId="0" fontId="13" fillId="4" borderId="0" xfId="0" applyFont="1" applyFill="1" applyBorder="1"/>
    <xf numFmtId="0" fontId="13" fillId="0" borderId="0" xfId="0" applyFont="1"/>
    <xf numFmtId="10" fontId="3" fillId="0" borderId="13" xfId="4" applyNumberFormat="1" applyFont="1" applyBorder="1" applyAlignment="1">
      <alignment horizontal="center"/>
    </xf>
    <xf numFmtId="10" fontId="12" fillId="3" borderId="13" xfId="0" applyNumberFormat="1" applyFont="1" applyFill="1" applyBorder="1" applyAlignment="1">
      <alignment horizontal="center"/>
    </xf>
    <xf numFmtId="10" fontId="3" fillId="3" borderId="13" xfId="0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0" fontId="3" fillId="3" borderId="12" xfId="0" applyNumberFormat="1" applyFont="1" applyFill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11" xfId="0" applyFont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5" borderId="5" xfId="0" applyFont="1" applyFill="1" applyBorder="1"/>
    <xf numFmtId="0" fontId="4" fillId="5" borderId="7" xfId="0" applyFont="1" applyFill="1" applyBorder="1"/>
    <xf numFmtId="37" fontId="4" fillId="5" borderId="12" xfId="0" applyNumberFormat="1" applyFont="1" applyFill="1" applyBorder="1"/>
    <xf numFmtId="37" fontId="4" fillId="5" borderId="12" xfId="0" applyNumberFormat="1" applyFont="1" applyFill="1" applyBorder="1" applyProtection="1">
      <protection locked="0"/>
    </xf>
    <xf numFmtId="0" fontId="3" fillId="3" borderId="3" xfId="0" applyFont="1" applyFill="1" applyBorder="1"/>
    <xf numFmtId="0" fontId="3" fillId="3" borderId="1" xfId="0" applyFont="1" applyFill="1" applyBorder="1"/>
    <xf numFmtId="0" fontId="4" fillId="3" borderId="8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5" fontId="4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0" fontId="18" fillId="0" borderId="4" xfId="0" applyFont="1" applyBorder="1"/>
    <xf numFmtId="37" fontId="12" fillId="5" borderId="14" xfId="0" applyNumberFormat="1" applyFont="1" applyFill="1" applyBorder="1" applyProtection="1">
      <protection locked="0"/>
    </xf>
    <xf numFmtId="37" fontId="3" fillId="5" borderId="14" xfId="0" applyNumberFormat="1" applyFont="1" applyFill="1" applyBorder="1" applyProtection="1">
      <protection locked="0"/>
    </xf>
    <xf numFmtId="165" fontId="4" fillId="2" borderId="10" xfId="0" applyNumberFormat="1" applyFont="1" applyFill="1" applyBorder="1" applyAlignment="1">
      <alignment horizontal="center"/>
    </xf>
    <xf numFmtId="49" fontId="6" fillId="0" borderId="3" xfId="0" applyNumberFormat="1" applyFont="1" applyBorder="1"/>
    <xf numFmtId="0" fontId="18" fillId="0" borderId="4" xfId="0" applyFont="1" applyBorder="1" applyAlignment="1">
      <alignment horizontal="right"/>
    </xf>
    <xf numFmtId="37" fontId="4" fillId="0" borderId="7" xfId="0" applyNumberFormat="1" applyFont="1" applyBorder="1" applyAlignment="1">
      <alignment horizontal="center"/>
    </xf>
    <xf numFmtId="37" fontId="3" fillId="0" borderId="7" xfId="0" applyNumberFormat="1" applyFont="1" applyBorder="1" applyAlignment="1" applyProtection="1">
      <alignment horizontal="center"/>
      <protection locked="0"/>
    </xf>
    <xf numFmtId="38" fontId="3" fillId="0" borderId="12" xfId="0" applyNumberFormat="1" applyFont="1" applyBorder="1"/>
    <xf numFmtId="38" fontId="12" fillId="3" borderId="12" xfId="0" applyNumberFormat="1" applyFont="1" applyFill="1" applyBorder="1"/>
    <xf numFmtId="38" fontId="3" fillId="3" borderId="12" xfId="0" applyNumberFormat="1" applyFont="1" applyFill="1" applyBorder="1"/>
    <xf numFmtId="6" fontId="3" fillId="0" borderId="12" xfId="0" applyNumberFormat="1" applyFont="1" applyBorder="1"/>
    <xf numFmtId="38" fontId="3" fillId="0" borderId="12" xfId="0" applyNumberFormat="1" applyFont="1" applyBorder="1" applyProtection="1"/>
    <xf numFmtId="38" fontId="3" fillId="3" borderId="12" xfId="0" applyNumberFormat="1" applyFont="1" applyFill="1" applyBorder="1" applyProtection="1"/>
    <xf numFmtId="6" fontId="3" fillId="0" borderId="12" xfId="0" applyNumberFormat="1" applyFont="1" applyBorder="1" applyProtection="1"/>
    <xf numFmtId="167" fontId="3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7" xfId="0" applyFont="1" applyBorder="1"/>
    <xf numFmtId="0" fontId="10" fillId="0" borderId="1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2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5" fontId="3" fillId="6" borderId="14" xfId="0" applyNumberFormat="1" applyFont="1" applyFill="1" applyBorder="1" applyProtection="1">
      <protection locked="0"/>
    </xf>
    <xf numFmtId="37" fontId="3" fillId="6" borderId="14" xfId="0" applyNumberFormat="1" applyFont="1" applyFill="1" applyBorder="1" applyProtection="1">
      <protection locked="0"/>
    </xf>
    <xf numFmtId="0" fontId="3" fillId="6" borderId="8" xfId="0" applyFont="1" applyFill="1" applyBorder="1"/>
    <xf numFmtId="5" fontId="3" fillId="6" borderId="11" xfId="0" applyNumberFormat="1" applyFont="1" applyFill="1" applyBorder="1"/>
    <xf numFmtId="5" fontId="4" fillId="6" borderId="12" xfId="0" applyNumberFormat="1" applyFont="1" applyFill="1" applyBorder="1"/>
    <xf numFmtId="37" fontId="4" fillId="6" borderId="12" xfId="0" applyNumberFormat="1" applyFont="1" applyFill="1" applyBorder="1"/>
    <xf numFmtId="5" fontId="4" fillId="6" borderId="12" xfId="0" applyNumberFormat="1" applyFont="1" applyFill="1" applyBorder="1" applyProtection="1">
      <protection locked="0"/>
    </xf>
    <xf numFmtId="37" fontId="4" fillId="6" borderId="12" xfId="0" applyNumberFormat="1" applyFont="1" applyFill="1" applyBorder="1" applyProtection="1">
      <protection locked="0"/>
    </xf>
    <xf numFmtId="5" fontId="4" fillId="6" borderId="5" xfId="0" applyNumberFormat="1" applyFont="1" applyFill="1" applyBorder="1"/>
    <xf numFmtId="5" fontId="4" fillId="6" borderId="7" xfId="0" applyNumberFormat="1" applyFont="1" applyFill="1" applyBorder="1"/>
    <xf numFmtId="0" fontId="4" fillId="6" borderId="7" xfId="0" applyFont="1" applyFill="1" applyBorder="1"/>
    <xf numFmtId="37" fontId="4" fillId="6" borderId="5" xfId="0" applyNumberFormat="1" applyFont="1" applyFill="1" applyBorder="1" applyProtection="1">
      <protection locked="0"/>
    </xf>
    <xf numFmtId="0" fontId="4" fillId="6" borderId="5" xfId="0" applyFont="1" applyFill="1" applyBorder="1"/>
    <xf numFmtId="3" fontId="3" fillId="0" borderId="12" xfId="0" applyNumberFormat="1" applyFont="1" applyBorder="1" applyProtection="1">
      <protection locked="0"/>
    </xf>
    <xf numFmtId="3" fontId="3" fillId="0" borderId="14" xfId="0" applyNumberFormat="1" applyFont="1" applyBorder="1" applyProtection="1">
      <protection locked="0"/>
    </xf>
    <xf numFmtId="38" fontId="3" fillId="0" borderId="12" xfId="0" applyNumberFormat="1" applyFont="1" applyBorder="1" applyProtection="1">
      <protection locked="0"/>
    </xf>
    <xf numFmtId="38" fontId="3" fillId="3" borderId="12" xfId="0" applyNumberFormat="1" applyFont="1" applyFill="1" applyBorder="1" applyProtection="1">
      <protection locked="0"/>
    </xf>
    <xf numFmtId="38" fontId="3" fillId="3" borderId="0" xfId="0" applyNumberFormat="1" applyFont="1" applyFill="1" applyBorder="1" applyProtection="1">
      <protection locked="0"/>
    </xf>
    <xf numFmtId="6" fontId="3" fillId="0" borderId="7" xfId="0" applyNumberFormat="1" applyFont="1" applyBorder="1"/>
    <xf numFmtId="168" fontId="6" fillId="0" borderId="3" xfId="0" applyNumberFormat="1" applyFont="1" applyBorder="1"/>
    <xf numFmtId="168" fontId="6" fillId="0" borderId="3" xfId="0" applyNumberFormat="1" applyFont="1" applyBorder="1" applyAlignment="1">
      <alignment horizontal="left"/>
    </xf>
    <xf numFmtId="14" fontId="3" fillId="0" borderId="11" xfId="0" applyNumberFormat="1" applyFont="1" applyBorder="1"/>
    <xf numFmtId="14" fontId="4" fillId="0" borderId="11" xfId="0" applyNumberFormat="1" applyFont="1" applyBorder="1"/>
    <xf numFmtId="14" fontId="4" fillId="0" borderId="4" xfId="0" applyNumberFormat="1" applyFont="1" applyBorder="1"/>
    <xf numFmtId="14" fontId="3" fillId="0" borderId="0" xfId="0" applyNumberFormat="1" applyFont="1" applyBorder="1" applyAlignment="1">
      <alignment horizontal="center"/>
    </xf>
    <xf numFmtId="38" fontId="3" fillId="0" borderId="12" xfId="0" applyNumberFormat="1" applyFont="1" applyFill="1" applyBorder="1" applyProtection="1">
      <protection locked="0"/>
    </xf>
    <xf numFmtId="37" fontId="3" fillId="0" borderId="12" xfId="0" applyNumberFormat="1" applyFont="1" applyFill="1" applyBorder="1" applyProtection="1">
      <protection locked="0"/>
    </xf>
    <xf numFmtId="49" fontId="6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9" xfId="0" applyNumberFormat="1" applyFont="1" applyBorder="1"/>
    <xf numFmtId="165" fontId="4" fillId="2" borderId="0" xfId="0" applyNumberFormat="1" applyFont="1" applyFill="1" applyAlignment="1">
      <alignment horizontal="center"/>
    </xf>
    <xf numFmtId="5" fontId="3" fillId="0" borderId="12" xfId="0" applyNumberFormat="1" applyFont="1" applyBorder="1"/>
    <xf numFmtId="0" fontId="4" fillId="0" borderId="5" xfId="0" applyFont="1" applyBorder="1" applyAlignment="1">
      <alignment horizontal="left" wrapText="1"/>
    </xf>
    <xf numFmtId="37" fontId="3" fillId="0" borderId="5" xfId="0" applyNumberFormat="1" applyFont="1" applyBorder="1" applyProtection="1">
      <protection locked="0"/>
    </xf>
    <xf numFmtId="5" fontId="3" fillId="0" borderId="1" xfId="0" applyNumberFormat="1" applyFont="1" applyBorder="1" applyProtection="1">
      <protection locked="0"/>
    </xf>
    <xf numFmtId="5" fontId="4" fillId="0" borderId="9" xfId="0" applyNumberFormat="1" applyFont="1" applyBorder="1"/>
    <xf numFmtId="0" fontId="4" fillId="2" borderId="11" xfId="0" applyFont="1" applyFill="1" applyBorder="1"/>
    <xf numFmtId="0" fontId="2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2"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392906</xdr:colOff>
      <xdr:row>40</xdr:row>
      <xdr:rowOff>36927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30ECC3-192A-4A6E-9EF8-CC878D701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" b="1955"/>
        <a:stretch/>
      </xdr:blipFill>
      <xdr:spPr>
        <a:xfrm rot="16200000">
          <a:off x="1160257" y="-1160255"/>
          <a:ext cx="8811832" cy="111323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%20FUND/BUDGET%20FILES/FY%202021%20BUDGET/BUDGET%20SUBMISSION%20DOCUMENTS/FY%202021%20Budget%20Schedules%20Work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Exhibit A"/>
      <sheetName val="Schedule I"/>
      <sheetName val="Schedule IA"/>
      <sheetName val="Schedule II"/>
      <sheetName val="Schedule III"/>
      <sheetName val="Schedule III-A"/>
      <sheetName val="Exhibit B"/>
      <sheetName val="General Justification"/>
      <sheetName val="Position Just"/>
      <sheetName val="Certification Wksht"/>
      <sheetName val="Travel Wksht 1"/>
      <sheetName val="Postage Wksht"/>
      <sheetName val="Education Wksht"/>
      <sheetName val="Contract Wksht"/>
      <sheetName val="Vehicle Wksht"/>
      <sheetName val="Data Processing Wksht"/>
      <sheetName val="Detail of Vacant Positions"/>
      <sheetName val="FTE by Activity"/>
      <sheetName val="Summary of Reductions Request"/>
      <sheetName val="Reductions Justification"/>
      <sheetName val="Sheet1"/>
    </sheetNames>
    <sheetDataSet>
      <sheetData sheetId="0"/>
      <sheetData sheetId="1">
        <row r="7">
          <cell r="A7" t="str">
            <v>BREVARD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showZeros="0" tabSelected="1" zoomScale="80" zoomScaleNormal="80" zoomScaleSheetLayoutView="85" workbookViewId="0">
      <selection activeCell="G43" sqref="G43"/>
    </sheetView>
  </sheetViews>
  <sheetFormatPr defaultColWidth="9.140625" defaultRowHeight="13.5" x14ac:dyDescent="0.25"/>
  <cols>
    <col min="1" max="1" width="24.7109375" style="23" customWidth="1"/>
    <col min="2" max="2" width="15.7109375" style="23" bestFit="1" customWidth="1"/>
    <col min="3" max="3" width="11.7109375" style="23" bestFit="1" customWidth="1"/>
    <col min="4" max="4" width="15.7109375" style="23" bestFit="1" customWidth="1"/>
    <col min="5" max="5" width="11.140625" style="23" customWidth="1"/>
    <col min="6" max="6" width="12.7109375" style="23" customWidth="1"/>
    <col min="7" max="7" width="8.7109375" style="23" bestFit="1" customWidth="1"/>
    <col min="8" max="8" width="0.5703125" style="23" customWidth="1"/>
    <col min="9" max="9" width="11.7109375" style="23" bestFit="1" customWidth="1"/>
    <col min="10" max="10" width="12.28515625" style="23" customWidth="1"/>
    <col min="11" max="11" width="8.7109375" style="23" customWidth="1"/>
    <col min="12" max="16384" width="9.140625" style="23"/>
  </cols>
  <sheetData>
    <row r="1" spans="1:11" ht="15.95" customHeigh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136"/>
    </row>
    <row r="2" spans="1:11" ht="15.95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136"/>
    </row>
    <row r="3" spans="1:11" ht="15.9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136"/>
    </row>
    <row r="4" spans="1:11" ht="15.9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136"/>
    </row>
    <row r="5" spans="1:11" ht="15.95" customHeight="1" thickBo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136"/>
    </row>
    <row r="6" spans="1:11" ht="22.9" customHeight="1" thickBot="1" x14ac:dyDescent="0.3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81"/>
    </row>
    <row r="7" spans="1:11" ht="22.9" customHeight="1" x14ac:dyDescent="0.3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ht="22.9" customHeight="1" x14ac:dyDescent="0.3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2.9" customHeight="1" x14ac:dyDescent="0.3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ht="15.95" customHeight="1" x14ac:dyDescent="0.3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91.9" customHeight="1" x14ac:dyDescent="0.25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ht="33" customHeight="1" x14ac:dyDescent="0.25">
      <c r="A12" s="135"/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ht="15.75" x14ac:dyDescent="0.25">
      <c r="A13" s="133"/>
      <c r="B13" s="4"/>
      <c r="C13" s="4"/>
      <c r="D13" s="4"/>
      <c r="E13" s="4"/>
      <c r="F13" s="4"/>
      <c r="G13" s="4"/>
      <c r="H13" s="25"/>
      <c r="I13" s="25"/>
      <c r="J13" s="25"/>
      <c r="K13" s="25"/>
    </row>
    <row r="14" spans="1:11" ht="15.75" x14ac:dyDescent="0.25">
      <c r="A14" s="132"/>
      <c r="B14" s="131"/>
      <c r="C14" s="131"/>
      <c r="D14" s="131"/>
      <c r="E14" s="4"/>
      <c r="F14" s="182"/>
      <c r="G14" s="183"/>
      <c r="H14" s="183"/>
      <c r="I14" s="183"/>
      <c r="J14" s="25"/>
      <c r="K14" s="25"/>
    </row>
    <row r="15" spans="1:11" ht="21.6" customHeight="1" x14ac:dyDescent="0.25">
      <c r="A15" s="129"/>
      <c r="B15" s="130"/>
      <c r="C15" s="130"/>
      <c r="D15" s="130"/>
      <c r="E15" s="130"/>
      <c r="F15" s="130"/>
      <c r="G15" s="129"/>
      <c r="H15" s="25"/>
      <c r="I15" s="25"/>
      <c r="J15" s="25"/>
      <c r="K15" s="25"/>
    </row>
    <row r="16" spans="1:1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</sheetData>
  <mergeCells count="3">
    <mergeCell ref="A11:K11"/>
    <mergeCell ref="A6:K6"/>
    <mergeCell ref="F14:I14"/>
  </mergeCells>
  <printOptions horizontalCentered="1" verticalCentered="1"/>
  <pageMargins left="0.1" right="0.1" top="0.1" bottom="0.1" header="0.1" footer="0.1"/>
  <pageSetup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showZeros="0" zoomScaleNormal="100" workbookViewId="0">
      <selection activeCell="D26" sqref="D26"/>
    </sheetView>
  </sheetViews>
  <sheetFormatPr defaultColWidth="9.140625" defaultRowHeight="13.5" x14ac:dyDescent="0.25"/>
  <cols>
    <col min="1" max="1" width="24" style="23" customWidth="1"/>
    <col min="2" max="2" width="15.7109375" style="23" bestFit="1" customWidth="1"/>
    <col min="3" max="3" width="11.7109375" style="23" bestFit="1" customWidth="1"/>
    <col min="4" max="4" width="15.7109375" style="23" bestFit="1" customWidth="1"/>
    <col min="5" max="5" width="11.42578125" style="23" customWidth="1"/>
    <col min="6" max="6" width="12" style="23" customWidth="1"/>
    <col min="7" max="7" width="9.42578125" style="23" customWidth="1"/>
    <col min="8" max="8" width="0.5703125" style="23" customWidth="1"/>
    <col min="9" max="9" width="11.7109375" style="23" bestFit="1" customWidth="1"/>
    <col min="10" max="10" width="11.42578125" style="23" customWidth="1"/>
    <col min="11" max="11" width="10.140625" style="23" customWidth="1"/>
    <col min="12" max="16384" width="9.140625" style="23"/>
  </cols>
  <sheetData>
    <row r="1" spans="1:11" ht="15.95" customHeight="1" x14ac:dyDescent="0.3">
      <c r="A1" s="21"/>
      <c r="B1" s="22"/>
      <c r="C1" s="22"/>
      <c r="D1" s="22"/>
      <c r="E1" s="22"/>
      <c r="F1" s="22"/>
      <c r="G1" s="22"/>
      <c r="H1" s="22"/>
      <c r="I1" s="22"/>
      <c r="J1" s="22"/>
      <c r="K1" s="43"/>
    </row>
    <row r="2" spans="1:11" ht="15.95" customHeigh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5"/>
    </row>
    <row r="3" spans="1:11" ht="15.95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5"/>
    </row>
    <row r="4" spans="1:11" ht="15.95" customHeight="1" x14ac:dyDescent="0.3">
      <c r="A4" s="184"/>
      <c r="B4" s="185"/>
      <c r="C4" s="185"/>
      <c r="D4" s="185"/>
      <c r="E4" s="185"/>
      <c r="F4" s="185"/>
      <c r="G4" s="185"/>
      <c r="H4" s="185"/>
      <c r="I4" s="185"/>
      <c r="J4" s="185"/>
      <c r="K4" s="186"/>
    </row>
    <row r="5" spans="1:11" ht="18" customHeight="1" x14ac:dyDescent="0.25">
      <c r="A5" s="191" t="s">
        <v>111</v>
      </c>
      <c r="B5" s="192"/>
      <c r="C5" s="192"/>
      <c r="D5" s="192"/>
      <c r="E5" s="192"/>
      <c r="F5" s="192"/>
      <c r="G5" s="192"/>
      <c r="H5" s="192"/>
      <c r="I5" s="192"/>
      <c r="J5" s="192"/>
      <c r="K5" s="193"/>
    </row>
    <row r="6" spans="1:11" ht="17.100000000000001" customHeight="1" x14ac:dyDescent="0.3">
      <c r="A6" s="194" t="s">
        <v>115</v>
      </c>
      <c r="B6" s="195"/>
      <c r="C6" s="195"/>
      <c r="D6" s="195"/>
      <c r="E6" s="195"/>
      <c r="F6" s="195"/>
      <c r="G6" s="195"/>
      <c r="H6" s="195"/>
      <c r="I6" s="195"/>
      <c r="J6" s="195"/>
      <c r="K6" s="196"/>
    </row>
    <row r="7" spans="1:11" ht="17.100000000000001" customHeight="1" thickBot="1" x14ac:dyDescent="0.35">
      <c r="A7" s="164" t="s">
        <v>118</v>
      </c>
      <c r="B7" s="41"/>
      <c r="C7" s="41"/>
      <c r="D7" s="41"/>
      <c r="E7" s="41"/>
      <c r="F7" s="41"/>
      <c r="G7" s="41"/>
      <c r="H7" s="104"/>
      <c r="I7" s="105"/>
      <c r="J7" s="25"/>
      <c r="K7" s="6"/>
    </row>
    <row r="8" spans="1:11" ht="15.95" customHeight="1" x14ac:dyDescent="0.3">
      <c r="A8" s="42" t="s">
        <v>0</v>
      </c>
      <c r="B8" s="25"/>
      <c r="C8" s="25"/>
      <c r="D8" s="25"/>
      <c r="E8" s="25"/>
      <c r="F8" s="25"/>
      <c r="G8" s="25"/>
      <c r="H8" s="25"/>
      <c r="I8" s="25"/>
      <c r="J8" s="25"/>
      <c r="K8" s="6"/>
    </row>
    <row r="9" spans="1:11" ht="15.95" customHeight="1" x14ac:dyDescent="0.3">
      <c r="A9" s="24"/>
      <c r="B9" s="25"/>
      <c r="C9" s="25"/>
      <c r="D9" s="25"/>
      <c r="E9" s="25"/>
      <c r="F9" s="25"/>
      <c r="G9" s="25"/>
      <c r="H9" s="25"/>
      <c r="I9" s="25"/>
      <c r="J9" s="25"/>
      <c r="K9" s="106" t="s">
        <v>1</v>
      </c>
    </row>
    <row r="10" spans="1:11" ht="15.95" customHeight="1" thickBot="1" x14ac:dyDescent="0.3">
      <c r="A10" s="24"/>
      <c r="B10" s="25"/>
      <c r="C10" s="25"/>
      <c r="D10" s="25"/>
      <c r="E10" s="25"/>
      <c r="F10" s="25"/>
      <c r="G10" s="25"/>
      <c r="H10" s="25"/>
      <c r="I10" s="25" t="s">
        <v>117</v>
      </c>
      <c r="J10" s="161"/>
      <c r="K10" s="165">
        <v>44403</v>
      </c>
    </row>
    <row r="11" spans="1:11" ht="15.95" customHeight="1" thickBot="1" x14ac:dyDescent="0.35">
      <c r="A11" s="197" t="s">
        <v>2</v>
      </c>
      <c r="B11" s="89" t="s">
        <v>3</v>
      </c>
      <c r="C11" s="89" t="s">
        <v>5</v>
      </c>
      <c r="D11" s="89" t="s">
        <v>7</v>
      </c>
      <c r="E11" s="89"/>
      <c r="F11" s="200" t="s">
        <v>91</v>
      </c>
      <c r="G11" s="201"/>
      <c r="H11" s="27"/>
      <c r="I11" s="89" t="s">
        <v>9</v>
      </c>
      <c r="J11" s="200" t="s">
        <v>91</v>
      </c>
      <c r="K11" s="201"/>
    </row>
    <row r="12" spans="1:11" ht="15.95" customHeight="1" x14ac:dyDescent="0.3">
      <c r="A12" s="198"/>
      <c r="B12" s="90" t="s">
        <v>4</v>
      </c>
      <c r="C12" s="90" t="s">
        <v>6</v>
      </c>
      <c r="D12" s="90" t="s">
        <v>4</v>
      </c>
      <c r="E12" s="90" t="s">
        <v>8</v>
      </c>
      <c r="F12" s="187" t="s">
        <v>9</v>
      </c>
      <c r="G12" s="189" t="s">
        <v>10</v>
      </c>
      <c r="H12" s="29"/>
      <c r="I12" s="90" t="s">
        <v>5</v>
      </c>
      <c r="J12" s="187" t="s">
        <v>9</v>
      </c>
      <c r="K12" s="189" t="s">
        <v>10</v>
      </c>
    </row>
    <row r="13" spans="1:11" ht="15.95" customHeight="1" thickBot="1" x14ac:dyDescent="0.35">
      <c r="A13" s="199" t="s">
        <v>2</v>
      </c>
      <c r="B13" s="91" t="s">
        <v>113</v>
      </c>
      <c r="C13" s="91" t="s">
        <v>114</v>
      </c>
      <c r="D13" s="95">
        <v>44377</v>
      </c>
      <c r="E13" s="91" t="s">
        <v>116</v>
      </c>
      <c r="F13" s="188" t="s">
        <v>9</v>
      </c>
      <c r="G13" s="190" t="s">
        <v>10</v>
      </c>
      <c r="H13" s="30"/>
      <c r="I13" s="91" t="s">
        <v>116</v>
      </c>
      <c r="J13" s="188"/>
      <c r="K13" s="190"/>
    </row>
    <row r="14" spans="1:11" ht="15.95" customHeight="1" thickBot="1" x14ac:dyDescent="0.35">
      <c r="A14" s="92">
        <v>-1</v>
      </c>
      <c r="B14" s="92">
        <v>-2</v>
      </c>
      <c r="C14" s="92">
        <v>-3</v>
      </c>
      <c r="D14" s="92">
        <v>-4</v>
      </c>
      <c r="E14" s="92">
        <v>-5</v>
      </c>
      <c r="F14" s="92">
        <v>-6</v>
      </c>
      <c r="G14" s="111" t="s">
        <v>11</v>
      </c>
      <c r="H14" s="31"/>
      <c r="I14" s="92">
        <v>-7</v>
      </c>
      <c r="J14" s="92">
        <v>-8</v>
      </c>
      <c r="K14" s="92" t="s">
        <v>92</v>
      </c>
    </row>
    <row r="15" spans="1:11" ht="15.95" customHeight="1" x14ac:dyDescent="0.25">
      <c r="A15" s="26"/>
      <c r="B15" s="26"/>
      <c r="C15" s="26"/>
      <c r="D15" s="26"/>
      <c r="E15" s="26"/>
      <c r="F15" s="26"/>
      <c r="G15" s="26"/>
      <c r="H15" s="29"/>
      <c r="I15" s="26"/>
      <c r="J15" s="26"/>
      <c r="K15" s="26"/>
    </row>
    <row r="16" spans="1:11" ht="15.95" customHeight="1" x14ac:dyDescent="0.3">
      <c r="A16" s="11" t="s">
        <v>106</v>
      </c>
      <c r="B16" s="32">
        <f>'Schedule IA'!B27</f>
        <v>12003612</v>
      </c>
      <c r="C16" s="32">
        <f>'Schedule IA'!C27</f>
        <v>12875802</v>
      </c>
      <c r="D16" s="32">
        <f>'Schedule IA'!D27</f>
        <v>8517844.6799999978</v>
      </c>
      <c r="E16" s="32">
        <f>'Schedule IA'!E27</f>
        <v>13222286</v>
      </c>
      <c r="F16" s="32">
        <f>'Schedule IA'!F27</f>
        <v>346484</v>
      </c>
      <c r="G16" s="33">
        <f>IF(C16&gt;0,(F16/C16),"-----")</f>
        <v>2.6909702401450412E-2</v>
      </c>
      <c r="H16" s="29"/>
      <c r="I16" s="32"/>
      <c r="J16" s="32"/>
      <c r="K16" s="33"/>
    </row>
    <row r="17" spans="1:11" ht="15.95" customHeight="1" thickBot="1" x14ac:dyDescent="0.35">
      <c r="A17" s="13" t="s">
        <v>14</v>
      </c>
      <c r="B17" s="34"/>
      <c r="C17" s="34"/>
      <c r="D17" s="34"/>
      <c r="E17" s="34"/>
      <c r="F17" s="34"/>
      <c r="G17" s="34"/>
      <c r="H17" s="29"/>
      <c r="I17" s="34"/>
      <c r="J17" s="34"/>
      <c r="K17" s="34"/>
    </row>
    <row r="18" spans="1:11" ht="15.95" customHeight="1" x14ac:dyDescent="0.25">
      <c r="A18" s="26"/>
      <c r="B18" s="26"/>
      <c r="C18" s="26"/>
      <c r="D18" s="26"/>
      <c r="E18" s="26"/>
      <c r="F18" s="26"/>
      <c r="G18" s="26"/>
      <c r="H18" s="29"/>
      <c r="I18" s="26"/>
      <c r="J18" s="26"/>
      <c r="K18" s="26"/>
    </row>
    <row r="19" spans="1:11" ht="15.95" customHeight="1" x14ac:dyDescent="0.3">
      <c r="A19" s="11" t="s">
        <v>15</v>
      </c>
      <c r="B19" s="32">
        <f>'Schedule II'!B55</f>
        <v>1985725</v>
      </c>
      <c r="C19" s="32">
        <f>'Schedule II'!C55</f>
        <v>2453660</v>
      </c>
      <c r="D19" s="32">
        <f>'Schedule II'!D55</f>
        <v>1865634.8099999998</v>
      </c>
      <c r="E19" s="32">
        <f>'Schedule II'!E55</f>
        <v>2640826</v>
      </c>
      <c r="F19" s="32">
        <f>'Schedule II'!F55</f>
        <v>187166</v>
      </c>
      <c r="G19" s="33">
        <f>IF(C19&gt;0,(F19/C19),"-----")</f>
        <v>7.6280332238370441E-2</v>
      </c>
      <c r="H19" s="29"/>
      <c r="I19" s="32"/>
      <c r="J19" s="32"/>
      <c r="K19" s="33"/>
    </row>
    <row r="20" spans="1:11" ht="15.95" customHeight="1" thickBot="1" x14ac:dyDescent="0.35">
      <c r="A20" s="13" t="s">
        <v>16</v>
      </c>
      <c r="B20" s="34"/>
      <c r="C20" s="34"/>
      <c r="D20" s="34"/>
      <c r="E20" s="34"/>
      <c r="F20" s="34"/>
      <c r="G20" s="34"/>
      <c r="H20" s="29"/>
      <c r="I20" s="34"/>
      <c r="J20" s="34"/>
      <c r="K20" s="34"/>
    </row>
    <row r="21" spans="1:11" ht="15.95" customHeight="1" x14ac:dyDescent="0.3">
      <c r="A21" s="9" t="s">
        <v>103</v>
      </c>
      <c r="B21" s="26"/>
      <c r="C21" s="25"/>
      <c r="D21" s="26"/>
      <c r="E21" s="26"/>
      <c r="F21" s="26"/>
      <c r="G21" s="25"/>
      <c r="H21" s="29"/>
      <c r="I21" s="26"/>
      <c r="J21" s="28"/>
      <c r="K21" s="26"/>
    </row>
    <row r="22" spans="1:11" ht="15.95" customHeight="1" x14ac:dyDescent="0.3">
      <c r="A22" s="11" t="s">
        <v>104</v>
      </c>
      <c r="B22" s="32">
        <f>'Schedule III'!B21</f>
        <v>251800</v>
      </c>
      <c r="C22" s="32">
        <f>'Schedule III'!C21</f>
        <v>2578087</v>
      </c>
      <c r="D22" s="32">
        <f>'Schedule III'!D21</f>
        <v>516584</v>
      </c>
      <c r="E22" s="32">
        <f>'Schedule III'!E21</f>
        <v>2091356</v>
      </c>
      <c r="F22" s="32">
        <f>'Schedule III'!F21</f>
        <v>-486731</v>
      </c>
      <c r="G22" s="33">
        <f>IF(C22&gt;0,(F22/C22),"-----")</f>
        <v>-0.18879541303299693</v>
      </c>
      <c r="H22" s="29"/>
      <c r="I22" s="32"/>
      <c r="J22" s="32"/>
      <c r="K22" s="33"/>
    </row>
    <row r="23" spans="1:11" ht="15.95" customHeight="1" thickBot="1" x14ac:dyDescent="0.35">
      <c r="A23" s="13" t="s">
        <v>17</v>
      </c>
      <c r="B23" s="28"/>
      <c r="C23" s="25"/>
      <c r="D23" s="28"/>
      <c r="E23" s="28"/>
      <c r="F23" s="28"/>
      <c r="G23" s="25"/>
      <c r="H23" s="29"/>
      <c r="I23" s="28"/>
      <c r="J23" s="28"/>
      <c r="K23" s="6"/>
    </row>
    <row r="24" spans="1:11" ht="15.95" customHeight="1" thickTop="1" x14ac:dyDescent="0.25">
      <c r="A24" s="26"/>
      <c r="B24" s="107"/>
      <c r="C24" s="107"/>
      <c r="D24" s="107"/>
      <c r="E24" s="107"/>
      <c r="F24" s="107"/>
      <c r="G24" s="107"/>
      <c r="H24" s="29"/>
      <c r="I24" s="107"/>
      <c r="J24" s="107"/>
      <c r="K24" s="107"/>
    </row>
    <row r="25" spans="1:11" s="45" customFormat="1" ht="15.95" customHeight="1" thickBot="1" x14ac:dyDescent="0.35">
      <c r="A25" s="11" t="s">
        <v>18</v>
      </c>
      <c r="B25" s="108">
        <f>SUM(B15:B23)</f>
        <v>14241137</v>
      </c>
      <c r="C25" s="108">
        <f t="shared" ref="C25:H25" si="0">SUM(C15:C23)</f>
        <v>17907549</v>
      </c>
      <c r="D25" s="108">
        <f>SUM(D15:D23)+1</f>
        <v>10900064.489999998</v>
      </c>
      <c r="E25" s="108">
        <f t="shared" si="0"/>
        <v>17954468</v>
      </c>
      <c r="F25" s="108">
        <f>E25-C25</f>
        <v>46919</v>
      </c>
      <c r="G25" s="33">
        <f>IF(C25&gt;0,(F25/C25),"-----")</f>
        <v>2.620068218157605E-3</v>
      </c>
      <c r="H25" s="29">
        <f t="shared" si="0"/>
        <v>0</v>
      </c>
      <c r="I25" s="108"/>
      <c r="J25" s="108"/>
      <c r="K25" s="85"/>
    </row>
    <row r="26" spans="1:11" ht="15.95" customHeight="1" x14ac:dyDescent="0.25">
      <c r="A26" s="21"/>
      <c r="B26" s="22"/>
      <c r="C26" s="22"/>
      <c r="D26" s="22"/>
      <c r="E26" s="22"/>
      <c r="F26" s="22"/>
      <c r="G26" s="22"/>
      <c r="H26" s="29"/>
      <c r="I26" s="21"/>
      <c r="J26" s="22"/>
      <c r="K26" s="109"/>
    </row>
    <row r="27" spans="1:11" ht="15.95" customHeight="1" x14ac:dyDescent="0.25">
      <c r="A27" s="24"/>
      <c r="B27" s="25"/>
      <c r="C27" s="25"/>
      <c r="D27" s="25"/>
      <c r="E27" s="25"/>
      <c r="F27" s="25"/>
      <c r="G27" s="25"/>
      <c r="H27" s="29"/>
      <c r="I27" s="24"/>
      <c r="J27" s="25"/>
      <c r="K27" s="6"/>
    </row>
    <row r="28" spans="1:11" ht="15.95" customHeight="1" thickBot="1" x14ac:dyDescent="0.35">
      <c r="A28" s="35"/>
      <c r="B28" s="36"/>
      <c r="C28" s="36"/>
      <c r="D28" s="36"/>
      <c r="E28" s="36"/>
      <c r="F28" s="36"/>
      <c r="G28" s="36"/>
      <c r="H28" s="44"/>
      <c r="I28" s="35"/>
      <c r="J28" s="36"/>
      <c r="K28" s="37"/>
    </row>
    <row r="29" spans="1:11" ht="15.95" customHeight="1" thickBot="1" x14ac:dyDescent="0.35">
      <c r="A29" s="13" t="s">
        <v>19</v>
      </c>
      <c r="B29" s="88"/>
      <c r="C29" s="119">
        <v>207</v>
      </c>
      <c r="D29" s="88"/>
      <c r="E29" s="38">
        <v>207</v>
      </c>
      <c r="F29" s="118">
        <f>E29-C29</f>
        <v>0</v>
      </c>
      <c r="G29" s="127">
        <f>IF(C29&gt;0,(F29/C29),"-----")</f>
        <v>0</v>
      </c>
      <c r="H29" s="27"/>
      <c r="I29" s="39"/>
      <c r="J29" s="110"/>
      <c r="K29" s="40"/>
    </row>
    <row r="30" spans="1:11" ht="15.95" customHeight="1" x14ac:dyDescent="0.3">
      <c r="A30" s="24"/>
      <c r="B30" s="25"/>
      <c r="C30" s="25"/>
      <c r="D30" s="25"/>
      <c r="E30" s="25"/>
      <c r="F30" s="20" t="s">
        <v>12</v>
      </c>
      <c r="G30" s="20" t="s">
        <v>13</v>
      </c>
      <c r="H30" s="29"/>
      <c r="I30" s="24"/>
      <c r="J30" s="25"/>
      <c r="K30" s="6"/>
    </row>
    <row r="31" spans="1:11" ht="15.95" customHeight="1" thickBot="1" x14ac:dyDescent="0.3">
      <c r="A31" s="35"/>
      <c r="B31" s="36"/>
      <c r="C31" s="36"/>
      <c r="D31" s="36"/>
      <c r="E31" s="36"/>
      <c r="F31" s="36"/>
      <c r="G31" s="36"/>
      <c r="H31" s="30"/>
      <c r="I31" s="35"/>
      <c r="J31" s="36"/>
      <c r="K31" s="37"/>
    </row>
  </sheetData>
  <mergeCells count="10">
    <mergeCell ref="A4:K4"/>
    <mergeCell ref="J12:J13"/>
    <mergeCell ref="K12:K13"/>
    <mergeCell ref="A5:K5"/>
    <mergeCell ref="A6:K6"/>
    <mergeCell ref="A11:A13"/>
    <mergeCell ref="F12:F13"/>
    <mergeCell ref="G12:G13"/>
    <mergeCell ref="F11:G11"/>
    <mergeCell ref="J11:K11"/>
  </mergeCells>
  <phoneticPr fontId="2" type="noConversion"/>
  <conditionalFormatting sqref="I23">
    <cfRule type="cellIs" dxfId="1" priority="1" stopIfTrue="1" operator="equal">
      <formula>"ERROR"</formula>
    </cfRule>
    <cfRule type="cellIs" dxfId="0" priority="2" stopIfTrue="1" operator="equal">
      <formula>"OK"</formula>
    </cfRule>
  </conditionalFormatting>
  <printOptions horizontalCentered="1" verticalCentered="1"/>
  <pageMargins left="0.1" right="0.1" top="0.1" bottom="0.1" header="0.1" footer="0.1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showGridLines="0" showZeros="0" zoomScaleNormal="100" workbookViewId="0">
      <selection activeCell="I3" sqref="I3"/>
    </sheetView>
  </sheetViews>
  <sheetFormatPr defaultColWidth="9.140625" defaultRowHeight="13.5" x14ac:dyDescent="0.25"/>
  <cols>
    <col min="1" max="1" width="32.42578125" style="2" bestFit="1" customWidth="1"/>
    <col min="2" max="2" width="15.7109375" style="2" bestFit="1" customWidth="1"/>
    <col min="3" max="3" width="15" style="2" customWidth="1"/>
    <col min="4" max="4" width="15.7109375" style="2" bestFit="1" customWidth="1"/>
    <col min="5" max="5" width="14.5703125" style="2" customWidth="1"/>
    <col min="6" max="6" width="12.7109375" style="2" customWidth="1"/>
    <col min="7" max="7" width="9.7109375" style="2" bestFit="1" customWidth="1"/>
    <col min="8" max="8" width="0.28515625" style="2" customWidth="1"/>
    <col min="9" max="9" width="16.42578125" style="2" bestFit="1" customWidth="1"/>
    <col min="10" max="16384" width="9.140625" style="2"/>
  </cols>
  <sheetData>
    <row r="1" spans="1:10" ht="18" customHeight="1" x14ac:dyDescent="0.3">
      <c r="A1" s="203" t="s">
        <v>107</v>
      </c>
      <c r="B1" s="204"/>
      <c r="C1" s="204"/>
      <c r="D1" s="204"/>
      <c r="E1" s="204"/>
      <c r="F1" s="204"/>
      <c r="G1" s="204"/>
      <c r="H1" s="204"/>
      <c r="I1" s="205"/>
    </row>
    <row r="2" spans="1:10" ht="18" customHeight="1" x14ac:dyDescent="0.25">
      <c r="A2" s="3"/>
      <c r="B2" s="4"/>
      <c r="C2" s="4"/>
      <c r="D2" s="4"/>
      <c r="E2" s="4"/>
      <c r="F2" s="4"/>
      <c r="G2" s="4"/>
      <c r="H2" s="4"/>
      <c r="I2" s="112" t="s">
        <v>20</v>
      </c>
    </row>
    <row r="3" spans="1:10" ht="18" customHeight="1" thickBot="1" x14ac:dyDescent="0.35">
      <c r="A3" s="157" t="str">
        <f>'Exhibit A'!A7</f>
        <v>BREVARD</v>
      </c>
      <c r="B3" s="18"/>
      <c r="C3" s="18"/>
      <c r="D3" s="18"/>
      <c r="E3" s="18"/>
      <c r="F3" s="18"/>
      <c r="G3" s="18" t="s">
        <v>117</v>
      </c>
      <c r="H3" s="18"/>
      <c r="I3" s="158">
        <v>44403</v>
      </c>
    </row>
    <row r="4" spans="1:10" ht="18" customHeight="1" thickBot="1" x14ac:dyDescent="0.35">
      <c r="A4" s="56"/>
      <c r="B4" s="90" t="s">
        <v>3</v>
      </c>
      <c r="C4" s="90" t="s">
        <v>5</v>
      </c>
      <c r="D4" s="90" t="s">
        <v>3</v>
      </c>
      <c r="E4" s="100"/>
      <c r="F4" s="200" t="s">
        <v>93</v>
      </c>
      <c r="G4" s="202"/>
      <c r="H4" s="10"/>
      <c r="I4" s="93" t="s">
        <v>9</v>
      </c>
    </row>
    <row r="5" spans="1:10" ht="18" customHeight="1" x14ac:dyDescent="0.3">
      <c r="A5" s="67"/>
      <c r="B5" s="90" t="s">
        <v>4</v>
      </c>
      <c r="C5" s="90" t="s">
        <v>6</v>
      </c>
      <c r="D5" s="90" t="s">
        <v>4</v>
      </c>
      <c r="E5" s="90" t="s">
        <v>8</v>
      </c>
      <c r="F5" s="187" t="s">
        <v>9</v>
      </c>
      <c r="G5" s="189" t="s">
        <v>10</v>
      </c>
      <c r="H5" s="29"/>
      <c r="I5" s="90" t="s">
        <v>5</v>
      </c>
    </row>
    <row r="6" spans="1:10" ht="18" customHeight="1" thickBot="1" x14ac:dyDescent="0.35">
      <c r="A6" s="91" t="s">
        <v>21</v>
      </c>
      <c r="B6" s="91" t="s">
        <v>113</v>
      </c>
      <c r="C6" s="91" t="s">
        <v>114</v>
      </c>
      <c r="D6" s="95">
        <v>44377</v>
      </c>
      <c r="E6" s="91" t="s">
        <v>116</v>
      </c>
      <c r="F6" s="188" t="s">
        <v>9</v>
      </c>
      <c r="G6" s="190" t="s">
        <v>10</v>
      </c>
      <c r="H6" s="30"/>
      <c r="I6" s="91" t="s">
        <v>116</v>
      </c>
    </row>
    <row r="7" spans="1:10" ht="18" customHeight="1" thickBot="1" x14ac:dyDescent="0.35">
      <c r="A7" s="92">
        <v>-1</v>
      </c>
      <c r="B7" s="92">
        <v>-2</v>
      </c>
      <c r="C7" s="92">
        <v>-3</v>
      </c>
      <c r="D7" s="92">
        <v>-4</v>
      </c>
      <c r="E7" s="92">
        <v>-5</v>
      </c>
      <c r="F7" s="92">
        <v>-6</v>
      </c>
      <c r="G7" s="111" t="s">
        <v>11</v>
      </c>
      <c r="H7" s="71"/>
      <c r="I7" s="94">
        <v>-7</v>
      </c>
    </row>
    <row r="8" spans="1:10" ht="18" customHeight="1" x14ac:dyDescent="0.25">
      <c r="A8" s="8"/>
      <c r="B8" s="8"/>
      <c r="C8" s="8"/>
      <c r="D8" s="8"/>
      <c r="E8" s="8"/>
      <c r="F8" s="8"/>
      <c r="G8" s="1"/>
      <c r="H8" s="12"/>
      <c r="I8" s="16"/>
    </row>
    <row r="9" spans="1:10" ht="18" customHeight="1" thickBot="1" x14ac:dyDescent="0.35">
      <c r="A9" s="49" t="s">
        <v>109</v>
      </c>
      <c r="B9" s="15"/>
      <c r="C9" s="15"/>
      <c r="D9" s="15"/>
      <c r="E9" s="15"/>
      <c r="F9" s="15"/>
      <c r="G9" s="17"/>
      <c r="H9" s="12"/>
      <c r="I9" s="19"/>
    </row>
    <row r="10" spans="1:10" ht="18" customHeight="1" thickBot="1" x14ac:dyDescent="0.3">
      <c r="A10" s="51" t="s">
        <v>22</v>
      </c>
      <c r="B10" s="150">
        <v>155928</v>
      </c>
      <c r="C10" s="150">
        <v>162646</v>
      </c>
      <c r="D10" s="150">
        <v>113422</v>
      </c>
      <c r="E10" s="151">
        <v>162646</v>
      </c>
      <c r="F10" s="120">
        <f>E10-C10</f>
        <v>0</v>
      </c>
      <c r="G10" s="77">
        <f>IF(C10&gt;0,(F10/C10),"-----")</f>
        <v>0</v>
      </c>
      <c r="H10" s="12"/>
      <c r="I10" s="137"/>
    </row>
    <row r="11" spans="1:10" ht="18" customHeight="1" thickBot="1" x14ac:dyDescent="0.3">
      <c r="A11" s="51" t="s">
        <v>23</v>
      </c>
      <c r="B11" s="150">
        <v>7857700</v>
      </c>
      <c r="C11" s="150">
        <v>8233309</v>
      </c>
      <c r="D11" s="150">
        <v>5430805.3799999999</v>
      </c>
      <c r="E11" s="151">
        <v>8382414</v>
      </c>
      <c r="F11" s="120">
        <f t="shared" ref="F11:F25" si="0">E11-C11</f>
        <v>149105</v>
      </c>
      <c r="G11" s="77">
        <f t="shared" ref="G11:G25" si="1">IF(C11&gt;0,(F11/C11),"-----")</f>
        <v>1.8109972551740738E-2</v>
      </c>
      <c r="H11" s="12"/>
      <c r="I11" s="138"/>
    </row>
    <row r="12" spans="1:10" ht="18" customHeight="1" thickBot="1" x14ac:dyDescent="0.3">
      <c r="A12" s="51" t="s">
        <v>24</v>
      </c>
      <c r="B12" s="150"/>
      <c r="C12" s="150">
        <v>0</v>
      </c>
      <c r="D12" s="150">
        <v>0</v>
      </c>
      <c r="E12" s="150"/>
      <c r="F12" s="120">
        <f t="shared" si="0"/>
        <v>0</v>
      </c>
      <c r="G12" s="77" t="str">
        <f t="shared" si="1"/>
        <v>-----</v>
      </c>
      <c r="H12" s="12"/>
      <c r="I12" s="138"/>
    </row>
    <row r="13" spans="1:10" ht="18" customHeight="1" thickBot="1" x14ac:dyDescent="0.3">
      <c r="A13" s="51" t="s">
        <v>25</v>
      </c>
      <c r="B13" s="163">
        <v>6042</v>
      </c>
      <c r="C13" s="50">
        <v>15000</v>
      </c>
      <c r="D13" s="50">
        <v>3254.22</v>
      </c>
      <c r="E13" s="50">
        <v>25000</v>
      </c>
      <c r="F13" s="120">
        <f t="shared" si="0"/>
        <v>10000</v>
      </c>
      <c r="G13" s="77">
        <f t="shared" si="1"/>
        <v>0.66666666666666663</v>
      </c>
      <c r="H13" s="12"/>
      <c r="I13" s="138"/>
    </row>
    <row r="14" spans="1:10" ht="18" customHeight="1" thickBot="1" x14ac:dyDescent="0.3">
      <c r="A14" s="51" t="s">
        <v>26</v>
      </c>
      <c r="B14" s="50">
        <v>394662</v>
      </c>
      <c r="C14" s="50">
        <v>554628</v>
      </c>
      <c r="D14" s="50">
        <v>162922.76999999999</v>
      </c>
      <c r="E14" s="50">
        <v>585945</v>
      </c>
      <c r="F14" s="120">
        <f t="shared" si="0"/>
        <v>31317</v>
      </c>
      <c r="G14" s="77">
        <f t="shared" si="1"/>
        <v>5.6464873753218375E-2</v>
      </c>
      <c r="H14" s="12"/>
      <c r="I14" s="138"/>
    </row>
    <row r="15" spans="1:10" ht="18" customHeight="1" thickBot="1" x14ac:dyDescent="0.35">
      <c r="A15" s="72" t="s">
        <v>27</v>
      </c>
      <c r="B15" s="73"/>
      <c r="C15" s="73"/>
      <c r="D15" s="73"/>
      <c r="E15" s="73"/>
      <c r="F15" s="121"/>
      <c r="G15" s="78"/>
      <c r="H15" s="74"/>
      <c r="I15" s="113"/>
    </row>
    <row r="16" spans="1:10" ht="18" customHeight="1" thickBot="1" x14ac:dyDescent="0.35">
      <c r="A16" s="51" t="s">
        <v>90</v>
      </c>
      <c r="B16" s="50">
        <v>607709</v>
      </c>
      <c r="C16" s="50">
        <v>685036</v>
      </c>
      <c r="D16" s="50">
        <v>411408.21</v>
      </c>
      <c r="E16" s="50">
        <v>699975</v>
      </c>
      <c r="F16" s="120">
        <f t="shared" si="0"/>
        <v>14939</v>
      </c>
      <c r="G16" s="77">
        <f t="shared" si="1"/>
        <v>2.1807613030556058E-2</v>
      </c>
      <c r="H16" s="12"/>
      <c r="I16" s="138"/>
      <c r="J16" s="55"/>
    </row>
    <row r="17" spans="1:9" ht="18" customHeight="1" thickBot="1" x14ac:dyDescent="0.3">
      <c r="A17" s="51" t="s">
        <v>28</v>
      </c>
      <c r="B17" s="50">
        <v>0</v>
      </c>
      <c r="C17" s="50"/>
      <c r="D17" s="50">
        <v>0</v>
      </c>
      <c r="E17" s="50"/>
      <c r="F17" s="120">
        <f t="shared" si="0"/>
        <v>0</v>
      </c>
      <c r="G17" s="77" t="str">
        <f t="shared" si="1"/>
        <v>-----</v>
      </c>
      <c r="H17" s="12"/>
      <c r="I17" s="138"/>
    </row>
    <row r="18" spans="1:9" ht="18" customHeight="1" thickBot="1" x14ac:dyDescent="0.35">
      <c r="A18" s="59" t="s">
        <v>29</v>
      </c>
      <c r="B18" s="60"/>
      <c r="C18" s="60"/>
      <c r="D18" s="60"/>
      <c r="E18" s="60"/>
      <c r="F18" s="122"/>
      <c r="G18" s="79"/>
      <c r="H18" s="12"/>
      <c r="I18" s="114"/>
    </row>
    <row r="19" spans="1:9" ht="18" customHeight="1" thickBot="1" x14ac:dyDescent="0.3">
      <c r="A19" s="51" t="s">
        <v>94</v>
      </c>
      <c r="B19" s="50">
        <v>75688</v>
      </c>
      <c r="C19" s="50">
        <v>79989</v>
      </c>
      <c r="D19" s="50">
        <v>58125.64</v>
      </c>
      <c r="E19" s="50">
        <v>83633</v>
      </c>
      <c r="F19" s="120">
        <f t="shared" si="0"/>
        <v>3644</v>
      </c>
      <c r="G19" s="77">
        <f t="shared" si="1"/>
        <v>4.5556263986298119E-2</v>
      </c>
      <c r="H19" s="12"/>
      <c r="I19" s="138"/>
    </row>
    <row r="20" spans="1:9" ht="18" customHeight="1" thickBot="1" x14ac:dyDescent="0.3">
      <c r="A20" s="51" t="s">
        <v>95</v>
      </c>
      <c r="B20" s="50">
        <v>583806</v>
      </c>
      <c r="C20" s="50">
        <v>660012</v>
      </c>
      <c r="D20" s="50">
        <v>469957.63</v>
      </c>
      <c r="E20" s="50">
        <v>736797</v>
      </c>
      <c r="F20" s="120">
        <f t="shared" si="0"/>
        <v>76785</v>
      </c>
      <c r="G20" s="77">
        <f t="shared" si="1"/>
        <v>0.116338793840112</v>
      </c>
      <c r="H20" s="12"/>
      <c r="I20" s="138"/>
    </row>
    <row r="21" spans="1:9" ht="18" customHeight="1" thickBot="1" x14ac:dyDescent="0.3">
      <c r="A21" s="51" t="s">
        <v>96</v>
      </c>
      <c r="B21" s="50">
        <v>192787</v>
      </c>
      <c r="C21" s="50">
        <v>176703</v>
      </c>
      <c r="D21" s="50">
        <v>124553.72</v>
      </c>
      <c r="E21" s="50">
        <v>207454</v>
      </c>
      <c r="F21" s="120">
        <f t="shared" si="0"/>
        <v>30751</v>
      </c>
      <c r="G21" s="77">
        <f t="shared" si="1"/>
        <v>0.17402647380067118</v>
      </c>
      <c r="H21" s="12"/>
      <c r="I21" s="138"/>
    </row>
    <row r="22" spans="1:9" ht="18" customHeight="1" thickBot="1" x14ac:dyDescent="0.3">
      <c r="A22" s="51" t="s">
        <v>97</v>
      </c>
      <c r="B22" s="50">
        <v>92120</v>
      </c>
      <c r="C22" s="50">
        <v>189234</v>
      </c>
      <c r="D22" s="50">
        <v>89949.08</v>
      </c>
      <c r="E22" s="50">
        <v>181806</v>
      </c>
      <c r="F22" s="120">
        <f t="shared" si="0"/>
        <v>-7428</v>
      </c>
      <c r="G22" s="77">
        <f t="shared" si="1"/>
        <v>-3.9252988363613302E-2</v>
      </c>
      <c r="H22" s="12"/>
      <c r="I22" s="138"/>
    </row>
    <row r="23" spans="1:9" ht="18" customHeight="1" thickBot="1" x14ac:dyDescent="0.3">
      <c r="A23" s="51" t="s">
        <v>30</v>
      </c>
      <c r="B23" s="50">
        <v>2004721</v>
      </c>
      <c r="C23" s="50">
        <v>2063198</v>
      </c>
      <c r="D23" s="50">
        <v>1621583</v>
      </c>
      <c r="E23" s="50">
        <v>2104431</v>
      </c>
      <c r="F23" s="120">
        <f t="shared" si="0"/>
        <v>41233</v>
      </c>
      <c r="G23" s="77">
        <f t="shared" si="1"/>
        <v>1.9984994169245995E-2</v>
      </c>
      <c r="H23" s="12"/>
      <c r="I23" s="138"/>
    </row>
    <row r="24" spans="1:9" ht="18" customHeight="1" thickBot="1" x14ac:dyDescent="0.3">
      <c r="A24" s="51" t="s">
        <v>31</v>
      </c>
      <c r="B24" s="50">
        <v>29534</v>
      </c>
      <c r="C24" s="50">
        <v>31047</v>
      </c>
      <c r="D24" s="50">
        <v>23637.360000000001</v>
      </c>
      <c r="E24" s="50">
        <v>27185</v>
      </c>
      <c r="F24" s="120">
        <f t="shared" si="0"/>
        <v>-3862</v>
      </c>
      <c r="G24" s="77">
        <f t="shared" si="1"/>
        <v>-0.12439205076174832</v>
      </c>
      <c r="H24" s="12"/>
      <c r="I24" s="138"/>
    </row>
    <row r="25" spans="1:9" ht="18" customHeight="1" thickBot="1" x14ac:dyDescent="0.3">
      <c r="A25" s="51" t="s">
        <v>32</v>
      </c>
      <c r="B25" s="50">
        <v>2915</v>
      </c>
      <c r="C25" s="50">
        <v>25000</v>
      </c>
      <c r="D25" s="50">
        <v>8225.67</v>
      </c>
      <c r="E25" s="50">
        <v>25000</v>
      </c>
      <c r="F25" s="120">
        <f t="shared" si="0"/>
        <v>0</v>
      </c>
      <c r="G25" s="77">
        <f t="shared" si="1"/>
        <v>0</v>
      </c>
      <c r="H25" s="12"/>
      <c r="I25" s="138"/>
    </row>
    <row r="26" spans="1:9" ht="18" customHeight="1" thickBot="1" x14ac:dyDescent="0.3">
      <c r="A26" s="8"/>
      <c r="B26" s="8"/>
      <c r="C26" s="8"/>
      <c r="D26" s="8"/>
      <c r="E26" s="8"/>
      <c r="F26" s="1"/>
      <c r="G26" s="80"/>
      <c r="H26" s="10"/>
      <c r="I26" s="139"/>
    </row>
    <row r="27" spans="1:9" ht="18" customHeight="1" thickBot="1" x14ac:dyDescent="0.35">
      <c r="A27" s="49" t="s">
        <v>110</v>
      </c>
      <c r="B27" s="61">
        <f>SUM(B10:B26)</f>
        <v>12003612</v>
      </c>
      <c r="C27" s="61">
        <f t="shared" ref="C27:I27" si="2">SUM(C10:C26)</f>
        <v>12875802</v>
      </c>
      <c r="D27" s="61">
        <f t="shared" si="2"/>
        <v>8517844.6799999978</v>
      </c>
      <c r="E27" s="61">
        <f t="shared" si="2"/>
        <v>13222286</v>
      </c>
      <c r="F27" s="123">
        <f>E27-C27</f>
        <v>346484</v>
      </c>
      <c r="G27" s="77">
        <f>IF(C27&gt;0,(F27/C27),"-----")</f>
        <v>2.6909702401450412E-2</v>
      </c>
      <c r="H27" s="14"/>
      <c r="I27" s="140">
        <f t="shared" si="2"/>
        <v>0</v>
      </c>
    </row>
    <row r="28" spans="1:9" ht="18" customHeight="1" x14ac:dyDescent="0.3">
      <c r="A28" s="4"/>
      <c r="B28" s="20" t="s">
        <v>33</v>
      </c>
      <c r="C28" s="20" t="s">
        <v>35</v>
      </c>
      <c r="D28" s="20" t="s">
        <v>33</v>
      </c>
      <c r="E28" s="20" t="s">
        <v>35</v>
      </c>
      <c r="F28" s="20" t="s">
        <v>39</v>
      </c>
      <c r="G28" s="20" t="s">
        <v>40</v>
      </c>
      <c r="H28" s="75"/>
      <c r="I28" s="103"/>
    </row>
    <row r="29" spans="1:9" ht="18" customHeight="1" x14ac:dyDescent="0.3">
      <c r="B29" s="62" t="s">
        <v>34</v>
      </c>
      <c r="C29" s="62" t="s">
        <v>36</v>
      </c>
      <c r="D29" s="62" t="s">
        <v>37</v>
      </c>
      <c r="E29" s="62" t="s">
        <v>38</v>
      </c>
      <c r="F29" s="76"/>
      <c r="G29" s="76"/>
      <c r="H29" s="76"/>
      <c r="I29" s="76"/>
    </row>
  </sheetData>
  <mergeCells count="4">
    <mergeCell ref="F4:G4"/>
    <mergeCell ref="A1:I1"/>
    <mergeCell ref="F5:F6"/>
    <mergeCell ref="G5:G6"/>
  </mergeCells>
  <phoneticPr fontId="2" type="noConversion"/>
  <printOptions horizontalCentered="1" verticalCentered="1"/>
  <pageMargins left="0.1" right="0.1" top="0.1" bottom="0.1" header="0.1" footer="0.1"/>
  <pageSetup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7"/>
  <sheetViews>
    <sheetView showGridLines="0" showZeros="0" topLeftCell="A34" zoomScaleNormal="100" workbookViewId="0">
      <selection activeCell="D55" sqref="D55"/>
    </sheetView>
  </sheetViews>
  <sheetFormatPr defaultColWidth="9.140625" defaultRowHeight="15" x14ac:dyDescent="0.3"/>
  <cols>
    <col min="1" max="1" width="30.7109375" style="2" customWidth="1"/>
    <col min="2" max="2" width="15.7109375" style="2" bestFit="1" customWidth="1"/>
    <col min="3" max="3" width="15.5703125" style="2" customWidth="1"/>
    <col min="4" max="4" width="15.7109375" style="2" bestFit="1" customWidth="1"/>
    <col min="5" max="5" width="15.28515625" style="2" customWidth="1"/>
    <col min="6" max="6" width="12.28515625" style="2" customWidth="1"/>
    <col min="7" max="7" width="12.7109375" style="2" customWidth="1"/>
    <col min="8" max="8" width="1.7109375" style="2" customWidth="1"/>
    <col min="9" max="9" width="15.85546875" style="53" bestFit="1" customWidth="1"/>
    <col min="10" max="16384" width="9.140625" style="2"/>
  </cols>
  <sheetData>
    <row r="1" spans="1:9" ht="18" customHeight="1" x14ac:dyDescent="0.3">
      <c r="A1" s="203" t="s">
        <v>99</v>
      </c>
      <c r="B1" s="204"/>
      <c r="C1" s="204"/>
      <c r="D1" s="204"/>
      <c r="E1" s="204"/>
      <c r="F1" s="204"/>
      <c r="G1" s="204"/>
      <c r="H1" s="204"/>
      <c r="I1" s="205"/>
    </row>
    <row r="2" spans="1:9" ht="18" customHeight="1" x14ac:dyDescent="0.3">
      <c r="A2" s="116"/>
      <c r="B2" s="7"/>
      <c r="C2" s="7" t="s">
        <v>98</v>
      </c>
      <c r="D2" s="7"/>
      <c r="E2" s="7"/>
      <c r="F2" s="7"/>
      <c r="G2" s="7"/>
      <c r="H2" s="7"/>
      <c r="I2" s="106" t="s">
        <v>43</v>
      </c>
    </row>
    <row r="3" spans="1:9" ht="18" customHeight="1" thickBot="1" x14ac:dyDescent="0.35">
      <c r="A3" s="156" t="str">
        <f>'Exhibit A'!A7</f>
        <v>BREVARD</v>
      </c>
      <c r="B3" s="18"/>
      <c r="C3" s="18"/>
      <c r="D3" s="18"/>
      <c r="E3" s="18"/>
      <c r="F3" s="4"/>
      <c r="G3" s="4" t="s">
        <v>117</v>
      </c>
      <c r="H3" s="18"/>
      <c r="I3" s="159">
        <v>44403</v>
      </c>
    </row>
    <row r="4" spans="1:9" ht="18" customHeight="1" thickBot="1" x14ac:dyDescent="0.35">
      <c r="A4" s="56"/>
      <c r="B4" s="90" t="s">
        <v>3</v>
      </c>
      <c r="C4" s="90" t="s">
        <v>5</v>
      </c>
      <c r="D4" s="90" t="s">
        <v>3</v>
      </c>
      <c r="E4" s="100"/>
      <c r="F4" s="200" t="s">
        <v>93</v>
      </c>
      <c r="G4" s="202"/>
      <c r="H4" s="10"/>
      <c r="I4" s="93" t="s">
        <v>9</v>
      </c>
    </row>
    <row r="5" spans="1:9" ht="18" customHeight="1" x14ac:dyDescent="0.3">
      <c r="A5" s="67"/>
      <c r="B5" s="90" t="s">
        <v>4</v>
      </c>
      <c r="C5" s="90" t="s">
        <v>6</v>
      </c>
      <c r="D5" s="90" t="s">
        <v>4</v>
      </c>
      <c r="E5" s="90" t="s">
        <v>8</v>
      </c>
      <c r="F5" s="187" t="s">
        <v>9</v>
      </c>
      <c r="G5" s="189" t="s">
        <v>10</v>
      </c>
      <c r="H5" s="29"/>
      <c r="I5" s="90" t="s">
        <v>5</v>
      </c>
    </row>
    <row r="6" spans="1:9" ht="18" customHeight="1" thickBot="1" x14ac:dyDescent="0.35">
      <c r="A6" s="91" t="s">
        <v>21</v>
      </c>
      <c r="B6" s="91" t="s">
        <v>113</v>
      </c>
      <c r="C6" s="91" t="s">
        <v>114</v>
      </c>
      <c r="D6" s="95">
        <v>44377</v>
      </c>
      <c r="E6" s="91" t="s">
        <v>116</v>
      </c>
      <c r="F6" s="188" t="s">
        <v>9</v>
      </c>
      <c r="G6" s="190" t="s">
        <v>10</v>
      </c>
      <c r="H6" s="30"/>
      <c r="I6" s="91" t="s">
        <v>116</v>
      </c>
    </row>
    <row r="7" spans="1:9" ht="18" customHeight="1" thickBot="1" x14ac:dyDescent="0.35">
      <c r="A7" s="92">
        <v>-1</v>
      </c>
      <c r="B7" s="92">
        <v>-2</v>
      </c>
      <c r="C7" s="92">
        <v>-3</v>
      </c>
      <c r="D7" s="92">
        <v>-4</v>
      </c>
      <c r="E7" s="92">
        <v>-5</v>
      </c>
      <c r="F7" s="92">
        <v>-6</v>
      </c>
      <c r="G7" s="92" t="s">
        <v>11</v>
      </c>
      <c r="H7" s="115"/>
      <c r="I7" s="92">
        <v>-7</v>
      </c>
    </row>
    <row r="8" spans="1:9" ht="18" customHeight="1" x14ac:dyDescent="0.3">
      <c r="A8" s="8"/>
      <c r="B8" s="8"/>
      <c r="C8" s="8"/>
      <c r="D8" s="8"/>
      <c r="E8" s="8"/>
      <c r="F8" s="8"/>
      <c r="G8" s="8"/>
      <c r="H8" s="48"/>
      <c r="I8" s="47"/>
    </row>
    <row r="9" spans="1:9" ht="18" customHeight="1" thickBot="1" x14ac:dyDescent="0.35">
      <c r="A9" s="49" t="s">
        <v>41</v>
      </c>
      <c r="B9" s="15"/>
      <c r="C9" s="15"/>
      <c r="D9" s="15"/>
      <c r="E9" s="15"/>
      <c r="F9" s="15"/>
      <c r="G9" s="15"/>
      <c r="H9" s="48"/>
      <c r="I9" s="49"/>
    </row>
    <row r="10" spans="1:9" ht="18" customHeight="1" x14ac:dyDescent="0.3">
      <c r="A10" s="56"/>
      <c r="B10" s="56"/>
      <c r="C10" s="56"/>
      <c r="D10" s="56"/>
      <c r="E10" s="56"/>
      <c r="F10" s="56"/>
      <c r="G10" s="56"/>
      <c r="H10" s="48"/>
      <c r="I10" s="96"/>
    </row>
    <row r="11" spans="1:9" ht="18" customHeight="1" thickBot="1" x14ac:dyDescent="0.35">
      <c r="A11" s="57" t="s">
        <v>42</v>
      </c>
      <c r="B11" s="58"/>
      <c r="C11" s="58"/>
      <c r="D11" s="58"/>
      <c r="E11" s="58"/>
      <c r="F11" s="58"/>
      <c r="G11" s="58"/>
      <c r="H11" s="48"/>
      <c r="I11" s="97"/>
    </row>
    <row r="12" spans="1:9" ht="18" customHeight="1" thickBot="1" x14ac:dyDescent="0.35">
      <c r="A12" s="51" t="s">
        <v>44</v>
      </c>
      <c r="B12" s="152">
        <v>575901</v>
      </c>
      <c r="C12" s="152">
        <v>614738</v>
      </c>
      <c r="D12" s="152">
        <v>615562.61</v>
      </c>
      <c r="E12" s="152">
        <v>993414</v>
      </c>
      <c r="F12" s="124">
        <f>E12-C12</f>
        <v>378676</v>
      </c>
      <c r="G12" s="40">
        <f>IF(C12&gt;0,(F12/C12),"-----")</f>
        <v>0.61599575754223745</v>
      </c>
      <c r="H12" s="48"/>
      <c r="I12" s="141"/>
    </row>
    <row r="13" spans="1:9" ht="18" customHeight="1" thickBot="1" x14ac:dyDescent="0.35">
      <c r="A13" s="51" t="s">
        <v>45</v>
      </c>
      <c r="B13" s="152">
        <v>67155</v>
      </c>
      <c r="C13" s="152">
        <v>107840</v>
      </c>
      <c r="D13" s="152">
        <v>54012.36</v>
      </c>
      <c r="E13" s="152">
        <v>105000</v>
      </c>
      <c r="F13" s="124">
        <f t="shared" ref="F13:F29" si="0">E13-C13</f>
        <v>-2840</v>
      </c>
      <c r="G13" s="40">
        <f t="shared" ref="G13:G29" si="1">IF(C13&gt;0,(F13/C13),"-----")</f>
        <v>-2.6335311572700297E-2</v>
      </c>
      <c r="H13" s="48"/>
      <c r="I13" s="142"/>
    </row>
    <row r="14" spans="1:9" ht="18" customHeight="1" thickBot="1" x14ac:dyDescent="0.35">
      <c r="A14" s="51" t="s">
        <v>46</v>
      </c>
      <c r="B14" s="152">
        <v>0</v>
      </c>
      <c r="C14" s="152">
        <v>0</v>
      </c>
      <c r="D14" s="152">
        <v>0</v>
      </c>
      <c r="E14" s="152"/>
      <c r="F14" s="124">
        <f t="shared" si="0"/>
        <v>0</v>
      </c>
      <c r="G14" s="40" t="str">
        <f t="shared" si="1"/>
        <v>-----</v>
      </c>
      <c r="H14" s="48"/>
      <c r="I14" s="142"/>
    </row>
    <row r="15" spans="1:9" ht="18" customHeight="1" thickBot="1" x14ac:dyDescent="0.35">
      <c r="A15" s="51" t="s">
        <v>47</v>
      </c>
      <c r="B15" s="152">
        <v>16575</v>
      </c>
      <c r="C15" s="152">
        <v>20000</v>
      </c>
      <c r="D15" s="152">
        <v>19050</v>
      </c>
      <c r="E15" s="152">
        <v>22000</v>
      </c>
      <c r="F15" s="124">
        <f t="shared" si="0"/>
        <v>2000</v>
      </c>
      <c r="G15" s="40">
        <f t="shared" si="1"/>
        <v>0.1</v>
      </c>
      <c r="H15" s="48"/>
      <c r="I15" s="142"/>
    </row>
    <row r="16" spans="1:9" ht="18" customHeight="1" thickBot="1" x14ac:dyDescent="0.35">
      <c r="A16" s="51" t="s">
        <v>48</v>
      </c>
      <c r="B16" s="152"/>
      <c r="C16" s="152">
        <v>0</v>
      </c>
      <c r="D16" s="152">
        <v>0</v>
      </c>
      <c r="E16" s="152"/>
      <c r="F16" s="124">
        <f t="shared" si="0"/>
        <v>0</v>
      </c>
      <c r="G16" s="40" t="str">
        <f t="shared" si="1"/>
        <v>-----</v>
      </c>
      <c r="H16" s="48"/>
      <c r="I16" s="142"/>
    </row>
    <row r="17" spans="1:9" ht="18" customHeight="1" thickBot="1" x14ac:dyDescent="0.35">
      <c r="A17" s="51" t="s">
        <v>49</v>
      </c>
      <c r="B17" s="152">
        <v>297615</v>
      </c>
      <c r="C17" s="152">
        <v>293066</v>
      </c>
      <c r="D17" s="152">
        <v>212334.98</v>
      </c>
      <c r="E17" s="152">
        <v>313052</v>
      </c>
      <c r="F17" s="124">
        <f t="shared" si="0"/>
        <v>19986</v>
      </c>
      <c r="G17" s="40">
        <f t="shared" si="1"/>
        <v>6.8196242484628036E-2</v>
      </c>
      <c r="H17" s="48"/>
      <c r="I17" s="142"/>
    </row>
    <row r="18" spans="1:9" ht="18" customHeight="1" thickBot="1" x14ac:dyDescent="0.35">
      <c r="A18" s="51" t="s">
        <v>50</v>
      </c>
      <c r="B18" s="152">
        <v>9802</v>
      </c>
      <c r="C18" s="152">
        <v>42122</v>
      </c>
      <c r="D18" s="152">
        <v>3220.87</v>
      </c>
      <c r="E18" s="152">
        <v>47882</v>
      </c>
      <c r="F18" s="124">
        <f t="shared" si="0"/>
        <v>5760</v>
      </c>
      <c r="G18" s="40">
        <f t="shared" si="1"/>
        <v>0.13674564360666636</v>
      </c>
      <c r="H18" s="48"/>
      <c r="I18" s="142"/>
    </row>
    <row r="19" spans="1:9" ht="18" customHeight="1" thickBot="1" x14ac:dyDescent="0.35">
      <c r="A19" s="51" t="s">
        <v>51</v>
      </c>
      <c r="B19" s="152">
        <v>147619</v>
      </c>
      <c r="C19" s="152">
        <v>180158</v>
      </c>
      <c r="D19" s="152">
        <v>127357.31</v>
      </c>
      <c r="E19" s="152">
        <v>161730</v>
      </c>
      <c r="F19" s="124">
        <f t="shared" si="0"/>
        <v>-18428</v>
      </c>
      <c r="G19" s="40">
        <f t="shared" si="1"/>
        <v>-0.10228799165177234</v>
      </c>
      <c r="H19" s="48"/>
      <c r="I19" s="142"/>
    </row>
    <row r="20" spans="1:9" ht="18" customHeight="1" thickBot="1" x14ac:dyDescent="0.35">
      <c r="A20" s="59" t="s">
        <v>52</v>
      </c>
      <c r="B20" s="153"/>
      <c r="C20" s="153"/>
      <c r="D20" s="153"/>
      <c r="E20" s="153"/>
      <c r="F20" s="125"/>
      <c r="G20" s="81"/>
      <c r="H20" s="48"/>
      <c r="I20" s="98"/>
    </row>
    <row r="21" spans="1:9" ht="18" customHeight="1" thickBot="1" x14ac:dyDescent="0.35">
      <c r="A21" s="51" t="s">
        <v>53</v>
      </c>
      <c r="B21" s="152">
        <v>10809</v>
      </c>
      <c r="C21" s="152">
        <v>58051</v>
      </c>
      <c r="D21" s="152">
        <v>83733.990000000005</v>
      </c>
      <c r="E21" s="152">
        <v>64797</v>
      </c>
      <c r="F21" s="124">
        <f t="shared" si="0"/>
        <v>6746</v>
      </c>
      <c r="G21" s="40">
        <f t="shared" si="1"/>
        <v>0.11620816178877194</v>
      </c>
      <c r="H21" s="48"/>
      <c r="I21" s="142"/>
    </row>
    <row r="22" spans="1:9" ht="18" customHeight="1" thickBot="1" x14ac:dyDescent="0.35">
      <c r="A22" s="51" t="s">
        <v>54</v>
      </c>
      <c r="B22" s="152">
        <v>2470</v>
      </c>
      <c r="C22" s="152">
        <v>2100</v>
      </c>
      <c r="D22" s="152">
        <v>1097.54</v>
      </c>
      <c r="E22" s="152">
        <v>2100</v>
      </c>
      <c r="F22" s="124">
        <f t="shared" si="0"/>
        <v>0</v>
      </c>
      <c r="G22" s="40">
        <f t="shared" si="1"/>
        <v>0</v>
      </c>
      <c r="H22" s="48"/>
      <c r="I22" s="142"/>
    </row>
    <row r="23" spans="1:9" ht="18" customHeight="1" thickBot="1" x14ac:dyDescent="0.35">
      <c r="A23" s="51" t="s">
        <v>55</v>
      </c>
      <c r="B23" s="162">
        <v>25596</v>
      </c>
      <c r="C23" s="152">
        <v>31992</v>
      </c>
      <c r="D23" s="152">
        <v>16634.88</v>
      </c>
      <c r="E23" s="152">
        <v>22416</v>
      </c>
      <c r="F23" s="124">
        <f t="shared" si="0"/>
        <v>-9576</v>
      </c>
      <c r="G23" s="40">
        <f t="shared" si="1"/>
        <v>-0.29932483120780196</v>
      </c>
      <c r="H23" s="48"/>
      <c r="I23" s="142"/>
    </row>
    <row r="24" spans="1:9" ht="18" customHeight="1" thickBot="1" x14ac:dyDescent="0.35">
      <c r="A24" s="59" t="s">
        <v>56</v>
      </c>
      <c r="B24" s="153"/>
      <c r="C24" s="153"/>
      <c r="D24" s="154"/>
      <c r="E24" s="153"/>
      <c r="F24" s="125"/>
      <c r="G24" s="81"/>
      <c r="H24" s="48"/>
      <c r="I24" s="98"/>
    </row>
    <row r="25" spans="1:9" ht="18" customHeight="1" thickBot="1" x14ac:dyDescent="0.35">
      <c r="A25" s="51" t="s">
        <v>57</v>
      </c>
      <c r="B25" s="152">
        <v>45268</v>
      </c>
      <c r="C25" s="152">
        <v>51562</v>
      </c>
      <c r="D25" s="152">
        <v>36099.14</v>
      </c>
      <c r="E25" s="152">
        <v>45050</v>
      </c>
      <c r="F25" s="124">
        <f t="shared" si="0"/>
        <v>-6512</v>
      </c>
      <c r="G25" s="40">
        <f t="shared" si="1"/>
        <v>-0.12629455800783523</v>
      </c>
      <c r="H25" s="48"/>
      <c r="I25" s="142"/>
    </row>
    <row r="26" spans="1:9" ht="18" customHeight="1" thickBot="1" x14ac:dyDescent="0.35">
      <c r="A26" s="51" t="s">
        <v>58</v>
      </c>
      <c r="B26" s="152">
        <v>0</v>
      </c>
      <c r="C26" s="152">
        <v>0</v>
      </c>
      <c r="D26" s="152">
        <v>0</v>
      </c>
      <c r="E26" s="152"/>
      <c r="F26" s="124">
        <f t="shared" si="0"/>
        <v>0</v>
      </c>
      <c r="G26" s="40" t="str">
        <f t="shared" si="1"/>
        <v>-----</v>
      </c>
      <c r="H26" s="48"/>
      <c r="I26" s="142"/>
    </row>
    <row r="27" spans="1:9" ht="18" customHeight="1" thickBot="1" x14ac:dyDescent="0.35">
      <c r="A27" s="51" t="s">
        <v>59</v>
      </c>
      <c r="B27" s="152">
        <v>287790</v>
      </c>
      <c r="C27" s="152">
        <v>295090</v>
      </c>
      <c r="D27" s="152">
        <v>247491.91</v>
      </c>
      <c r="E27" s="152">
        <v>226318</v>
      </c>
      <c r="F27" s="124">
        <f t="shared" si="0"/>
        <v>-68772</v>
      </c>
      <c r="G27" s="40">
        <f t="shared" si="1"/>
        <v>-0.23305432241011217</v>
      </c>
      <c r="H27" s="48"/>
      <c r="I27" s="142"/>
    </row>
    <row r="28" spans="1:9" ht="18" customHeight="1" thickBot="1" x14ac:dyDescent="0.35">
      <c r="A28" s="51" t="s">
        <v>60</v>
      </c>
      <c r="B28" s="152">
        <v>0</v>
      </c>
      <c r="C28" s="152">
        <v>0</v>
      </c>
      <c r="D28" s="152">
        <v>0</v>
      </c>
      <c r="E28" s="152"/>
      <c r="F28" s="124">
        <f t="shared" si="0"/>
        <v>0</v>
      </c>
      <c r="G28" s="40" t="str">
        <f t="shared" si="1"/>
        <v>-----</v>
      </c>
      <c r="H28" s="48"/>
      <c r="I28" s="142"/>
    </row>
    <row r="29" spans="1:9" ht="18" customHeight="1" thickBot="1" x14ac:dyDescent="0.35">
      <c r="A29" s="51" t="s">
        <v>61</v>
      </c>
      <c r="B29" s="152">
        <v>87900</v>
      </c>
      <c r="C29" s="152">
        <v>89665</v>
      </c>
      <c r="D29" s="152">
        <v>86169.79</v>
      </c>
      <c r="E29" s="152">
        <v>93593</v>
      </c>
      <c r="F29" s="124">
        <f t="shared" si="0"/>
        <v>3928</v>
      </c>
      <c r="G29" s="40">
        <f t="shared" si="1"/>
        <v>4.3807505715719626E-2</v>
      </c>
      <c r="H29" s="46"/>
      <c r="I29" s="142"/>
    </row>
    <row r="30" spans="1:9" ht="18" customHeight="1" x14ac:dyDescent="0.3">
      <c r="A30" s="203" t="s">
        <v>100</v>
      </c>
      <c r="B30" s="204"/>
      <c r="C30" s="204"/>
      <c r="D30" s="204"/>
      <c r="E30" s="204"/>
      <c r="F30" s="204"/>
      <c r="G30" s="204"/>
      <c r="H30" s="204"/>
      <c r="I30" s="205"/>
    </row>
    <row r="31" spans="1:9" ht="18" customHeight="1" x14ac:dyDescent="0.3">
      <c r="A31" s="116"/>
      <c r="B31" s="7"/>
      <c r="C31" s="7" t="s">
        <v>98</v>
      </c>
      <c r="D31" s="7"/>
      <c r="E31" s="7"/>
      <c r="F31" s="7"/>
      <c r="G31" s="7"/>
      <c r="H31" s="7"/>
      <c r="I31" s="86" t="s">
        <v>43</v>
      </c>
    </row>
    <row r="32" spans="1:9" ht="18" customHeight="1" thickBot="1" x14ac:dyDescent="0.35">
      <c r="A32" s="156">
        <f>'Exhibit A'!A36</f>
        <v>0</v>
      </c>
      <c r="B32" s="18"/>
      <c r="C32" s="18"/>
      <c r="D32" s="18"/>
      <c r="E32" s="18"/>
      <c r="F32" s="18"/>
      <c r="G32" s="36"/>
      <c r="H32" s="18"/>
      <c r="I32" s="87"/>
    </row>
    <row r="33" spans="1:9" ht="18" customHeight="1" thickBot="1" x14ac:dyDescent="0.35">
      <c r="A33" s="56"/>
      <c r="B33" s="90" t="s">
        <v>3</v>
      </c>
      <c r="C33" s="90" t="s">
        <v>5</v>
      </c>
      <c r="D33" s="90" t="s">
        <v>3</v>
      </c>
      <c r="E33" s="100"/>
      <c r="F33" s="200" t="s">
        <v>93</v>
      </c>
      <c r="G33" s="202"/>
      <c r="H33" s="10"/>
      <c r="I33" s="93" t="s">
        <v>9</v>
      </c>
    </row>
    <row r="34" spans="1:9" ht="18" customHeight="1" x14ac:dyDescent="0.3">
      <c r="A34" s="67"/>
      <c r="B34" s="90" t="s">
        <v>4</v>
      </c>
      <c r="C34" s="90" t="s">
        <v>6</v>
      </c>
      <c r="D34" s="90" t="s">
        <v>4</v>
      </c>
      <c r="E34" s="90" t="s">
        <v>8</v>
      </c>
      <c r="F34" s="187" t="s">
        <v>9</v>
      </c>
      <c r="G34" s="189" t="s">
        <v>10</v>
      </c>
      <c r="H34" s="29"/>
      <c r="I34" s="90" t="s">
        <v>5</v>
      </c>
    </row>
    <row r="35" spans="1:9" ht="18" customHeight="1" thickBot="1" x14ac:dyDescent="0.35">
      <c r="A35" s="91" t="s">
        <v>21</v>
      </c>
      <c r="B35" s="91" t="s">
        <v>113</v>
      </c>
      <c r="C35" s="91" t="s">
        <v>114</v>
      </c>
      <c r="D35" s="95">
        <v>44377</v>
      </c>
      <c r="E35" s="91" t="s">
        <v>116</v>
      </c>
      <c r="F35" s="188" t="s">
        <v>9</v>
      </c>
      <c r="G35" s="190" t="s">
        <v>10</v>
      </c>
      <c r="H35" s="30"/>
      <c r="I35" s="91" t="s">
        <v>116</v>
      </c>
    </row>
    <row r="36" spans="1:9" ht="18" customHeight="1" thickBot="1" x14ac:dyDescent="0.35">
      <c r="A36" s="92">
        <v>-1</v>
      </c>
      <c r="B36" s="92">
        <v>-2</v>
      </c>
      <c r="C36" s="92">
        <v>-3</v>
      </c>
      <c r="D36" s="92">
        <v>-4</v>
      </c>
      <c r="E36" s="92">
        <v>-5</v>
      </c>
      <c r="F36" s="92">
        <v>-6</v>
      </c>
      <c r="G36" s="92" t="s">
        <v>11</v>
      </c>
      <c r="H36" s="115"/>
      <c r="I36" s="92">
        <v>-7</v>
      </c>
    </row>
    <row r="37" spans="1:9" ht="18" customHeight="1" thickBot="1" x14ac:dyDescent="0.35">
      <c r="A37" s="57" t="s">
        <v>62</v>
      </c>
      <c r="B37" s="58"/>
      <c r="C37" s="58"/>
      <c r="D37" s="58"/>
      <c r="E37" s="58"/>
      <c r="F37" s="58"/>
      <c r="G37" s="82"/>
      <c r="H37" s="48"/>
      <c r="I37" s="97"/>
    </row>
    <row r="38" spans="1:9" ht="18" customHeight="1" thickBot="1" x14ac:dyDescent="0.35">
      <c r="A38" s="51" t="s">
        <v>63</v>
      </c>
      <c r="B38" s="152">
        <v>72400</v>
      </c>
      <c r="C38" s="152">
        <v>167756</v>
      </c>
      <c r="D38" s="152">
        <v>67383.679999999993</v>
      </c>
      <c r="E38" s="152">
        <v>102400</v>
      </c>
      <c r="F38" s="124">
        <f>E38-C38</f>
        <v>-65356</v>
      </c>
      <c r="G38" s="40">
        <f t="shared" ref="G38:G53" si="2">IF(C38&gt;0,(F38/C38),"-----")</f>
        <v>-0.38958964209923935</v>
      </c>
      <c r="H38" s="48"/>
      <c r="I38" s="143"/>
    </row>
    <row r="39" spans="1:9" ht="18" customHeight="1" thickBot="1" x14ac:dyDescent="0.35">
      <c r="A39" s="51" t="s">
        <v>64</v>
      </c>
      <c r="B39" s="152">
        <v>3026</v>
      </c>
      <c r="C39" s="152">
        <v>7300</v>
      </c>
      <c r="D39" s="152">
        <v>5047.21</v>
      </c>
      <c r="E39" s="152">
        <v>9800</v>
      </c>
      <c r="F39" s="124">
        <f t="shared" ref="F39:F53" si="3">E39-C39</f>
        <v>2500</v>
      </c>
      <c r="G39" s="40">
        <f t="shared" si="2"/>
        <v>0.34246575342465752</v>
      </c>
      <c r="H39" s="48"/>
      <c r="I39" s="144"/>
    </row>
    <row r="40" spans="1:9" ht="18" customHeight="1" thickBot="1" x14ac:dyDescent="0.35">
      <c r="A40" s="51" t="s">
        <v>65</v>
      </c>
      <c r="B40" s="152">
        <v>29706</v>
      </c>
      <c r="C40" s="152">
        <v>27450</v>
      </c>
      <c r="D40" s="152">
        <v>20128.27</v>
      </c>
      <c r="E40" s="152">
        <v>30825</v>
      </c>
      <c r="F40" s="124">
        <f t="shared" si="3"/>
        <v>3375</v>
      </c>
      <c r="G40" s="40">
        <f t="shared" si="2"/>
        <v>0.12295081967213115</v>
      </c>
      <c r="H40" s="48"/>
      <c r="I40" s="144"/>
    </row>
    <row r="41" spans="1:9" ht="18" customHeight="1" thickBot="1" x14ac:dyDescent="0.35">
      <c r="A41" s="51" t="s">
        <v>66</v>
      </c>
      <c r="B41" s="162">
        <v>100359</v>
      </c>
      <c r="C41" s="152">
        <v>174000</v>
      </c>
      <c r="D41" s="152">
        <v>118378.94</v>
      </c>
      <c r="E41" s="152">
        <v>95000</v>
      </c>
      <c r="F41" s="124">
        <f t="shared" si="3"/>
        <v>-79000</v>
      </c>
      <c r="G41" s="40">
        <f t="shared" si="2"/>
        <v>-0.45402298850574713</v>
      </c>
      <c r="H41" s="48"/>
      <c r="I41" s="144"/>
    </row>
    <row r="42" spans="1:9" ht="18" customHeight="1" thickBot="1" x14ac:dyDescent="0.35">
      <c r="A42" s="51" t="s">
        <v>67</v>
      </c>
      <c r="B42" s="152">
        <v>15084</v>
      </c>
      <c r="C42" s="152">
        <v>25460</v>
      </c>
      <c r="D42" s="152">
        <v>10628.33</v>
      </c>
      <c r="E42" s="152">
        <v>22000</v>
      </c>
      <c r="F42" s="124">
        <f t="shared" si="3"/>
        <v>-3460</v>
      </c>
      <c r="G42" s="40">
        <f t="shared" si="2"/>
        <v>-0.13589945011783189</v>
      </c>
      <c r="H42" s="48"/>
      <c r="I42" s="144"/>
    </row>
    <row r="43" spans="1:9" ht="18" customHeight="1" thickBot="1" x14ac:dyDescent="0.35">
      <c r="A43" s="51" t="s">
        <v>89</v>
      </c>
      <c r="B43" s="152">
        <v>0</v>
      </c>
      <c r="C43" s="152">
        <v>0</v>
      </c>
      <c r="D43" s="152">
        <v>0</v>
      </c>
      <c r="E43" s="152"/>
      <c r="F43" s="124">
        <f t="shared" si="3"/>
        <v>0</v>
      </c>
      <c r="G43" s="40" t="str">
        <f t="shared" si="2"/>
        <v>-----</v>
      </c>
      <c r="H43" s="48"/>
      <c r="I43" s="144"/>
    </row>
    <row r="44" spans="1:9" ht="18" customHeight="1" thickBot="1" x14ac:dyDescent="0.35">
      <c r="A44" s="59" t="s">
        <v>68</v>
      </c>
      <c r="B44" s="153"/>
      <c r="C44" s="153"/>
      <c r="D44" s="153"/>
      <c r="E44" s="153"/>
      <c r="F44" s="122"/>
      <c r="G44" s="83"/>
      <c r="H44" s="48"/>
      <c r="I44" s="99"/>
    </row>
    <row r="45" spans="1:9" ht="18" customHeight="1" thickBot="1" x14ac:dyDescent="0.35">
      <c r="A45" s="51" t="s">
        <v>69</v>
      </c>
      <c r="B45" s="152">
        <v>1018</v>
      </c>
      <c r="C45" s="152">
        <v>1100</v>
      </c>
      <c r="D45" s="152">
        <v>1175.5999999999999</v>
      </c>
      <c r="E45" s="152">
        <v>1200</v>
      </c>
      <c r="F45" s="124">
        <f>E45-C45</f>
        <v>100</v>
      </c>
      <c r="G45" s="40">
        <f t="shared" si="2"/>
        <v>9.0909090909090912E-2</v>
      </c>
      <c r="H45" s="48"/>
      <c r="I45" s="144"/>
    </row>
    <row r="46" spans="1:9" ht="18" customHeight="1" thickBot="1" x14ac:dyDescent="0.35">
      <c r="A46" s="51" t="s">
        <v>70</v>
      </c>
      <c r="B46" s="152">
        <v>0</v>
      </c>
      <c r="C46" s="152">
        <v>0</v>
      </c>
      <c r="D46" s="152">
        <v>0</v>
      </c>
      <c r="E46" s="152"/>
      <c r="F46" s="124">
        <f t="shared" si="3"/>
        <v>0</v>
      </c>
      <c r="G46" s="40" t="str">
        <f t="shared" si="2"/>
        <v>-----</v>
      </c>
      <c r="H46" s="48"/>
      <c r="I46" s="144"/>
    </row>
    <row r="47" spans="1:9" ht="18" customHeight="1" thickBot="1" x14ac:dyDescent="0.35">
      <c r="A47" s="51" t="s">
        <v>71</v>
      </c>
      <c r="B47" s="152">
        <v>50050</v>
      </c>
      <c r="C47" s="152">
        <v>66827</v>
      </c>
      <c r="D47" s="152">
        <v>28007.42</v>
      </c>
      <c r="E47" s="152">
        <v>53550</v>
      </c>
      <c r="F47" s="124">
        <f t="shared" si="3"/>
        <v>-13277</v>
      </c>
      <c r="G47" s="40">
        <f t="shared" si="2"/>
        <v>-0.19867718137878401</v>
      </c>
      <c r="H47" s="48"/>
      <c r="I47" s="144"/>
    </row>
    <row r="48" spans="1:9" ht="18" customHeight="1" thickBot="1" x14ac:dyDescent="0.35">
      <c r="A48" s="51" t="s">
        <v>72</v>
      </c>
      <c r="B48" s="152">
        <v>120509</v>
      </c>
      <c r="C48" s="152">
        <v>147960</v>
      </c>
      <c r="D48" s="152">
        <v>100691.2</v>
      </c>
      <c r="E48" s="152">
        <v>181529</v>
      </c>
      <c r="F48" s="124">
        <f t="shared" si="3"/>
        <v>33569</v>
      </c>
      <c r="G48" s="40">
        <f t="shared" si="2"/>
        <v>0.22687888618545554</v>
      </c>
      <c r="H48" s="48"/>
      <c r="I48" s="144"/>
    </row>
    <row r="49" spans="1:9" ht="18" customHeight="1" thickBot="1" x14ac:dyDescent="0.35">
      <c r="A49" s="59" t="s">
        <v>73</v>
      </c>
      <c r="B49" s="153"/>
      <c r="C49" s="153"/>
      <c r="D49" s="153"/>
      <c r="E49" s="153"/>
      <c r="F49" s="122"/>
      <c r="G49" s="81"/>
      <c r="H49" s="48"/>
      <c r="I49" s="99"/>
    </row>
    <row r="50" spans="1:9" ht="18" customHeight="1" thickBot="1" x14ac:dyDescent="0.35">
      <c r="A50" s="51" t="s">
        <v>74</v>
      </c>
      <c r="B50" s="152">
        <v>1961</v>
      </c>
      <c r="C50" s="152">
        <v>2885</v>
      </c>
      <c r="D50" s="152">
        <v>2017.97</v>
      </c>
      <c r="E50" s="152">
        <v>2985</v>
      </c>
      <c r="F50" s="124">
        <f t="shared" si="3"/>
        <v>100</v>
      </c>
      <c r="G50" s="40">
        <f t="shared" si="2"/>
        <v>3.4662045060658578E-2</v>
      </c>
      <c r="H50" s="48"/>
      <c r="I50" s="144"/>
    </row>
    <row r="51" spans="1:9" ht="18" customHeight="1" thickBot="1" x14ac:dyDescent="0.35">
      <c r="A51" s="51" t="s">
        <v>75</v>
      </c>
      <c r="B51" s="152">
        <v>400</v>
      </c>
      <c r="C51" s="152">
        <v>456</v>
      </c>
      <c r="D51" s="152">
        <v>0</v>
      </c>
      <c r="E51" s="152">
        <v>706</v>
      </c>
      <c r="F51" s="124">
        <f t="shared" si="3"/>
        <v>250</v>
      </c>
      <c r="G51" s="40">
        <f t="shared" si="2"/>
        <v>0.54824561403508776</v>
      </c>
      <c r="H51" s="48"/>
      <c r="I51" s="144"/>
    </row>
    <row r="52" spans="1:9" ht="18" customHeight="1" thickBot="1" x14ac:dyDescent="0.35">
      <c r="A52" s="51" t="s">
        <v>76</v>
      </c>
      <c r="B52" s="152">
        <v>9556</v>
      </c>
      <c r="C52" s="152">
        <v>36583</v>
      </c>
      <c r="D52" s="152">
        <v>7891.81</v>
      </c>
      <c r="E52" s="152">
        <v>33945</v>
      </c>
      <c r="F52" s="124">
        <f t="shared" si="3"/>
        <v>-2638</v>
      </c>
      <c r="G52" s="40">
        <f t="shared" si="2"/>
        <v>-7.2109996446436869E-2</v>
      </c>
      <c r="H52" s="48"/>
      <c r="I52" s="144"/>
    </row>
    <row r="53" spans="1:9" ht="18" customHeight="1" thickBot="1" x14ac:dyDescent="0.35">
      <c r="A53" s="51" t="s">
        <v>77</v>
      </c>
      <c r="B53" s="152">
        <v>7156</v>
      </c>
      <c r="C53" s="152">
        <v>9499</v>
      </c>
      <c r="D53" s="152">
        <v>1519</v>
      </c>
      <c r="E53" s="152">
        <v>9534</v>
      </c>
      <c r="F53" s="124">
        <f t="shared" si="3"/>
        <v>35</v>
      </c>
      <c r="G53" s="40">
        <f t="shared" si="2"/>
        <v>3.6845983787767134E-3</v>
      </c>
      <c r="H53" s="48"/>
      <c r="I53" s="144"/>
    </row>
    <row r="54" spans="1:9" ht="18" customHeight="1" thickBot="1" x14ac:dyDescent="0.35">
      <c r="A54" s="47"/>
      <c r="B54" s="8"/>
      <c r="C54" s="8"/>
      <c r="D54" s="8"/>
      <c r="E54" s="1"/>
      <c r="F54" s="1"/>
      <c r="G54" s="26"/>
      <c r="H54" s="10"/>
      <c r="I54" s="145"/>
    </row>
    <row r="55" spans="1:9" ht="18" customHeight="1" thickBot="1" x14ac:dyDescent="0.35">
      <c r="A55" s="13" t="s">
        <v>78</v>
      </c>
      <c r="B55" s="155">
        <f>SUM(B38:B53,B12:B29)</f>
        <v>1985725</v>
      </c>
      <c r="C55" s="155">
        <f t="shared" ref="C55:I55" si="4">SUM(C38:C53,C12:C29)</f>
        <v>2453660</v>
      </c>
      <c r="D55" s="155">
        <f>SUM(D38:D53,D12:D29)</f>
        <v>1865634.8099999998</v>
      </c>
      <c r="E55" s="155">
        <f t="shared" si="4"/>
        <v>2640826</v>
      </c>
      <c r="F55" s="126">
        <f>E55-C55</f>
        <v>187166</v>
      </c>
      <c r="G55" s="40">
        <f>IF(C55&gt;0,(F55/C55),"-----")</f>
        <v>7.6280332238370441E-2</v>
      </c>
      <c r="H55" s="14"/>
      <c r="I55" s="146">
        <f t="shared" si="4"/>
        <v>0</v>
      </c>
    </row>
    <row r="56" spans="1:9" ht="18" customHeight="1" x14ac:dyDescent="0.3">
      <c r="B56" s="62" t="s">
        <v>35</v>
      </c>
      <c r="C56" s="62" t="s">
        <v>35</v>
      </c>
      <c r="D56" s="62" t="s">
        <v>35</v>
      </c>
      <c r="E56" s="62" t="s">
        <v>35</v>
      </c>
      <c r="F56" s="62" t="s">
        <v>39</v>
      </c>
      <c r="G56" s="62" t="s">
        <v>40</v>
      </c>
    </row>
    <row r="57" spans="1:9" ht="18" customHeight="1" x14ac:dyDescent="0.3">
      <c r="B57" s="62" t="s">
        <v>79</v>
      </c>
      <c r="C57" s="62" t="s">
        <v>36</v>
      </c>
      <c r="D57" s="62" t="s">
        <v>37</v>
      </c>
      <c r="E57" s="62" t="s">
        <v>80</v>
      </c>
      <c r="F57" s="62"/>
      <c r="G57" s="62"/>
    </row>
  </sheetData>
  <mergeCells count="8">
    <mergeCell ref="F34:F35"/>
    <mergeCell ref="G34:G35"/>
    <mergeCell ref="A1:I1"/>
    <mergeCell ref="F4:G4"/>
    <mergeCell ref="F33:G33"/>
    <mergeCell ref="A30:I30"/>
    <mergeCell ref="F5:F6"/>
    <mergeCell ref="G5:G6"/>
  </mergeCells>
  <phoneticPr fontId="2" type="noConversion"/>
  <printOptions horizontalCentered="1" verticalCentered="1"/>
  <pageMargins left="0.2" right="0.2" top="0.2" bottom="0.2" header="0.1" footer="0.1"/>
  <pageSetup scale="96" orientation="landscape" r:id="rId1"/>
  <headerFooter alignWithMargins="0"/>
  <rowBreaks count="1" manualBreakCount="1">
    <brk id="2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showGridLines="0" showZeros="0" zoomScaleNormal="100" workbookViewId="0">
      <selection activeCell="G17" sqref="G17"/>
    </sheetView>
  </sheetViews>
  <sheetFormatPr defaultRowHeight="15" x14ac:dyDescent="0.3"/>
  <cols>
    <col min="1" max="1" width="30.7109375" style="2" customWidth="1"/>
    <col min="2" max="2" width="15.7109375" style="2" bestFit="1" customWidth="1"/>
    <col min="3" max="3" width="15.28515625" style="2" customWidth="1"/>
    <col min="4" max="4" width="15.7109375" style="2" bestFit="1" customWidth="1"/>
    <col min="5" max="5" width="14.7109375" style="2" customWidth="1"/>
    <col min="6" max="7" width="12.7109375" style="2" customWidth="1"/>
    <col min="8" max="8" width="1.7109375" style="2" customWidth="1"/>
    <col min="9" max="9" width="16.42578125" style="53" bestFit="1" customWidth="1"/>
    <col min="10" max="256" width="9.140625" style="2"/>
    <col min="257" max="257" width="30.7109375" style="2" customWidth="1"/>
    <col min="258" max="258" width="15.7109375" style="2" bestFit="1" customWidth="1"/>
    <col min="259" max="259" width="15.28515625" style="2" customWidth="1"/>
    <col min="260" max="260" width="15.7109375" style="2" bestFit="1" customWidth="1"/>
    <col min="261" max="261" width="14.7109375" style="2" customWidth="1"/>
    <col min="262" max="263" width="12.7109375" style="2" customWidth="1"/>
    <col min="264" max="264" width="1.7109375" style="2" customWidth="1"/>
    <col min="265" max="265" width="16.42578125" style="2" bestFit="1" customWidth="1"/>
    <col min="266" max="512" width="9.140625" style="2"/>
    <col min="513" max="513" width="30.7109375" style="2" customWidth="1"/>
    <col min="514" max="514" width="15.7109375" style="2" bestFit="1" customWidth="1"/>
    <col min="515" max="515" width="15.28515625" style="2" customWidth="1"/>
    <col min="516" max="516" width="15.7109375" style="2" bestFit="1" customWidth="1"/>
    <col min="517" max="517" width="14.7109375" style="2" customWidth="1"/>
    <col min="518" max="519" width="12.7109375" style="2" customWidth="1"/>
    <col min="520" max="520" width="1.7109375" style="2" customWidth="1"/>
    <col min="521" max="521" width="16.42578125" style="2" bestFit="1" customWidth="1"/>
    <col min="522" max="768" width="9.140625" style="2"/>
    <col min="769" max="769" width="30.7109375" style="2" customWidth="1"/>
    <col min="770" max="770" width="15.7109375" style="2" bestFit="1" customWidth="1"/>
    <col min="771" max="771" width="15.28515625" style="2" customWidth="1"/>
    <col min="772" max="772" width="15.7109375" style="2" bestFit="1" customWidth="1"/>
    <col min="773" max="773" width="14.7109375" style="2" customWidth="1"/>
    <col min="774" max="775" width="12.7109375" style="2" customWidth="1"/>
    <col min="776" max="776" width="1.7109375" style="2" customWidth="1"/>
    <col min="777" max="777" width="16.42578125" style="2" bestFit="1" customWidth="1"/>
    <col min="778" max="1024" width="9.140625" style="2"/>
    <col min="1025" max="1025" width="30.7109375" style="2" customWidth="1"/>
    <col min="1026" max="1026" width="15.7109375" style="2" bestFit="1" customWidth="1"/>
    <col min="1027" max="1027" width="15.28515625" style="2" customWidth="1"/>
    <col min="1028" max="1028" width="15.7109375" style="2" bestFit="1" customWidth="1"/>
    <col min="1029" max="1029" width="14.7109375" style="2" customWidth="1"/>
    <col min="1030" max="1031" width="12.7109375" style="2" customWidth="1"/>
    <col min="1032" max="1032" width="1.7109375" style="2" customWidth="1"/>
    <col min="1033" max="1033" width="16.42578125" style="2" bestFit="1" customWidth="1"/>
    <col min="1034" max="1280" width="9.140625" style="2"/>
    <col min="1281" max="1281" width="30.7109375" style="2" customWidth="1"/>
    <col min="1282" max="1282" width="15.7109375" style="2" bestFit="1" customWidth="1"/>
    <col min="1283" max="1283" width="15.28515625" style="2" customWidth="1"/>
    <col min="1284" max="1284" width="15.7109375" style="2" bestFit="1" customWidth="1"/>
    <col min="1285" max="1285" width="14.7109375" style="2" customWidth="1"/>
    <col min="1286" max="1287" width="12.7109375" style="2" customWidth="1"/>
    <col min="1288" max="1288" width="1.7109375" style="2" customWidth="1"/>
    <col min="1289" max="1289" width="16.42578125" style="2" bestFit="1" customWidth="1"/>
    <col min="1290" max="1536" width="9.140625" style="2"/>
    <col min="1537" max="1537" width="30.7109375" style="2" customWidth="1"/>
    <col min="1538" max="1538" width="15.7109375" style="2" bestFit="1" customWidth="1"/>
    <col min="1539" max="1539" width="15.28515625" style="2" customWidth="1"/>
    <col min="1540" max="1540" width="15.7109375" style="2" bestFit="1" customWidth="1"/>
    <col min="1541" max="1541" width="14.7109375" style="2" customWidth="1"/>
    <col min="1542" max="1543" width="12.7109375" style="2" customWidth="1"/>
    <col min="1544" max="1544" width="1.7109375" style="2" customWidth="1"/>
    <col min="1545" max="1545" width="16.42578125" style="2" bestFit="1" customWidth="1"/>
    <col min="1546" max="1792" width="9.140625" style="2"/>
    <col min="1793" max="1793" width="30.7109375" style="2" customWidth="1"/>
    <col min="1794" max="1794" width="15.7109375" style="2" bestFit="1" customWidth="1"/>
    <col min="1795" max="1795" width="15.28515625" style="2" customWidth="1"/>
    <col min="1796" max="1796" width="15.7109375" style="2" bestFit="1" customWidth="1"/>
    <col min="1797" max="1797" width="14.7109375" style="2" customWidth="1"/>
    <col min="1798" max="1799" width="12.7109375" style="2" customWidth="1"/>
    <col min="1800" max="1800" width="1.7109375" style="2" customWidth="1"/>
    <col min="1801" max="1801" width="16.42578125" style="2" bestFit="1" customWidth="1"/>
    <col min="1802" max="2048" width="9.140625" style="2"/>
    <col min="2049" max="2049" width="30.7109375" style="2" customWidth="1"/>
    <col min="2050" max="2050" width="15.7109375" style="2" bestFit="1" customWidth="1"/>
    <col min="2051" max="2051" width="15.28515625" style="2" customWidth="1"/>
    <col min="2052" max="2052" width="15.7109375" style="2" bestFit="1" customWidth="1"/>
    <col min="2053" max="2053" width="14.7109375" style="2" customWidth="1"/>
    <col min="2054" max="2055" width="12.7109375" style="2" customWidth="1"/>
    <col min="2056" max="2056" width="1.7109375" style="2" customWidth="1"/>
    <col min="2057" max="2057" width="16.42578125" style="2" bestFit="1" customWidth="1"/>
    <col min="2058" max="2304" width="9.140625" style="2"/>
    <col min="2305" max="2305" width="30.7109375" style="2" customWidth="1"/>
    <col min="2306" max="2306" width="15.7109375" style="2" bestFit="1" customWidth="1"/>
    <col min="2307" max="2307" width="15.28515625" style="2" customWidth="1"/>
    <col min="2308" max="2308" width="15.7109375" style="2" bestFit="1" customWidth="1"/>
    <col min="2309" max="2309" width="14.7109375" style="2" customWidth="1"/>
    <col min="2310" max="2311" width="12.7109375" style="2" customWidth="1"/>
    <col min="2312" max="2312" width="1.7109375" style="2" customWidth="1"/>
    <col min="2313" max="2313" width="16.42578125" style="2" bestFit="1" customWidth="1"/>
    <col min="2314" max="2560" width="9.140625" style="2"/>
    <col min="2561" max="2561" width="30.7109375" style="2" customWidth="1"/>
    <col min="2562" max="2562" width="15.7109375" style="2" bestFit="1" customWidth="1"/>
    <col min="2563" max="2563" width="15.28515625" style="2" customWidth="1"/>
    <col min="2564" max="2564" width="15.7109375" style="2" bestFit="1" customWidth="1"/>
    <col min="2565" max="2565" width="14.7109375" style="2" customWidth="1"/>
    <col min="2566" max="2567" width="12.7109375" style="2" customWidth="1"/>
    <col min="2568" max="2568" width="1.7109375" style="2" customWidth="1"/>
    <col min="2569" max="2569" width="16.42578125" style="2" bestFit="1" customWidth="1"/>
    <col min="2570" max="2816" width="9.140625" style="2"/>
    <col min="2817" max="2817" width="30.7109375" style="2" customWidth="1"/>
    <col min="2818" max="2818" width="15.7109375" style="2" bestFit="1" customWidth="1"/>
    <col min="2819" max="2819" width="15.28515625" style="2" customWidth="1"/>
    <col min="2820" max="2820" width="15.7109375" style="2" bestFit="1" customWidth="1"/>
    <col min="2821" max="2821" width="14.7109375" style="2" customWidth="1"/>
    <col min="2822" max="2823" width="12.7109375" style="2" customWidth="1"/>
    <col min="2824" max="2824" width="1.7109375" style="2" customWidth="1"/>
    <col min="2825" max="2825" width="16.42578125" style="2" bestFit="1" customWidth="1"/>
    <col min="2826" max="3072" width="9.140625" style="2"/>
    <col min="3073" max="3073" width="30.7109375" style="2" customWidth="1"/>
    <col min="3074" max="3074" width="15.7109375" style="2" bestFit="1" customWidth="1"/>
    <col min="3075" max="3075" width="15.28515625" style="2" customWidth="1"/>
    <col min="3076" max="3076" width="15.7109375" style="2" bestFit="1" customWidth="1"/>
    <col min="3077" max="3077" width="14.7109375" style="2" customWidth="1"/>
    <col min="3078" max="3079" width="12.7109375" style="2" customWidth="1"/>
    <col min="3080" max="3080" width="1.7109375" style="2" customWidth="1"/>
    <col min="3081" max="3081" width="16.42578125" style="2" bestFit="1" customWidth="1"/>
    <col min="3082" max="3328" width="9.140625" style="2"/>
    <col min="3329" max="3329" width="30.7109375" style="2" customWidth="1"/>
    <col min="3330" max="3330" width="15.7109375" style="2" bestFit="1" customWidth="1"/>
    <col min="3331" max="3331" width="15.28515625" style="2" customWidth="1"/>
    <col min="3332" max="3332" width="15.7109375" style="2" bestFit="1" customWidth="1"/>
    <col min="3333" max="3333" width="14.7109375" style="2" customWidth="1"/>
    <col min="3334" max="3335" width="12.7109375" style="2" customWidth="1"/>
    <col min="3336" max="3336" width="1.7109375" style="2" customWidth="1"/>
    <col min="3337" max="3337" width="16.42578125" style="2" bestFit="1" customWidth="1"/>
    <col min="3338" max="3584" width="9.140625" style="2"/>
    <col min="3585" max="3585" width="30.7109375" style="2" customWidth="1"/>
    <col min="3586" max="3586" width="15.7109375" style="2" bestFit="1" customWidth="1"/>
    <col min="3587" max="3587" width="15.28515625" style="2" customWidth="1"/>
    <col min="3588" max="3588" width="15.7109375" style="2" bestFit="1" customWidth="1"/>
    <col min="3589" max="3589" width="14.7109375" style="2" customWidth="1"/>
    <col min="3590" max="3591" width="12.7109375" style="2" customWidth="1"/>
    <col min="3592" max="3592" width="1.7109375" style="2" customWidth="1"/>
    <col min="3593" max="3593" width="16.42578125" style="2" bestFit="1" customWidth="1"/>
    <col min="3594" max="3840" width="9.140625" style="2"/>
    <col min="3841" max="3841" width="30.7109375" style="2" customWidth="1"/>
    <col min="3842" max="3842" width="15.7109375" style="2" bestFit="1" customWidth="1"/>
    <col min="3843" max="3843" width="15.28515625" style="2" customWidth="1"/>
    <col min="3844" max="3844" width="15.7109375" style="2" bestFit="1" customWidth="1"/>
    <col min="3845" max="3845" width="14.7109375" style="2" customWidth="1"/>
    <col min="3846" max="3847" width="12.7109375" style="2" customWidth="1"/>
    <col min="3848" max="3848" width="1.7109375" style="2" customWidth="1"/>
    <col min="3849" max="3849" width="16.42578125" style="2" bestFit="1" customWidth="1"/>
    <col min="3850" max="4096" width="9.140625" style="2"/>
    <col min="4097" max="4097" width="30.7109375" style="2" customWidth="1"/>
    <col min="4098" max="4098" width="15.7109375" style="2" bestFit="1" customWidth="1"/>
    <col min="4099" max="4099" width="15.28515625" style="2" customWidth="1"/>
    <col min="4100" max="4100" width="15.7109375" style="2" bestFit="1" customWidth="1"/>
    <col min="4101" max="4101" width="14.7109375" style="2" customWidth="1"/>
    <col min="4102" max="4103" width="12.7109375" style="2" customWidth="1"/>
    <col min="4104" max="4104" width="1.7109375" style="2" customWidth="1"/>
    <col min="4105" max="4105" width="16.42578125" style="2" bestFit="1" customWidth="1"/>
    <col min="4106" max="4352" width="9.140625" style="2"/>
    <col min="4353" max="4353" width="30.7109375" style="2" customWidth="1"/>
    <col min="4354" max="4354" width="15.7109375" style="2" bestFit="1" customWidth="1"/>
    <col min="4355" max="4355" width="15.28515625" style="2" customWidth="1"/>
    <col min="4356" max="4356" width="15.7109375" style="2" bestFit="1" customWidth="1"/>
    <col min="4357" max="4357" width="14.7109375" style="2" customWidth="1"/>
    <col min="4358" max="4359" width="12.7109375" style="2" customWidth="1"/>
    <col min="4360" max="4360" width="1.7109375" style="2" customWidth="1"/>
    <col min="4361" max="4361" width="16.42578125" style="2" bestFit="1" customWidth="1"/>
    <col min="4362" max="4608" width="9.140625" style="2"/>
    <col min="4609" max="4609" width="30.7109375" style="2" customWidth="1"/>
    <col min="4610" max="4610" width="15.7109375" style="2" bestFit="1" customWidth="1"/>
    <col min="4611" max="4611" width="15.28515625" style="2" customWidth="1"/>
    <col min="4612" max="4612" width="15.7109375" style="2" bestFit="1" customWidth="1"/>
    <col min="4613" max="4613" width="14.7109375" style="2" customWidth="1"/>
    <col min="4614" max="4615" width="12.7109375" style="2" customWidth="1"/>
    <col min="4616" max="4616" width="1.7109375" style="2" customWidth="1"/>
    <col min="4617" max="4617" width="16.42578125" style="2" bestFit="1" customWidth="1"/>
    <col min="4618" max="4864" width="9.140625" style="2"/>
    <col min="4865" max="4865" width="30.7109375" style="2" customWidth="1"/>
    <col min="4866" max="4866" width="15.7109375" style="2" bestFit="1" customWidth="1"/>
    <col min="4867" max="4867" width="15.28515625" style="2" customWidth="1"/>
    <col min="4868" max="4868" width="15.7109375" style="2" bestFit="1" customWidth="1"/>
    <col min="4869" max="4869" width="14.7109375" style="2" customWidth="1"/>
    <col min="4870" max="4871" width="12.7109375" style="2" customWidth="1"/>
    <col min="4872" max="4872" width="1.7109375" style="2" customWidth="1"/>
    <col min="4873" max="4873" width="16.42578125" style="2" bestFit="1" customWidth="1"/>
    <col min="4874" max="5120" width="9.140625" style="2"/>
    <col min="5121" max="5121" width="30.7109375" style="2" customWidth="1"/>
    <col min="5122" max="5122" width="15.7109375" style="2" bestFit="1" customWidth="1"/>
    <col min="5123" max="5123" width="15.28515625" style="2" customWidth="1"/>
    <col min="5124" max="5124" width="15.7109375" style="2" bestFit="1" customWidth="1"/>
    <col min="5125" max="5125" width="14.7109375" style="2" customWidth="1"/>
    <col min="5126" max="5127" width="12.7109375" style="2" customWidth="1"/>
    <col min="5128" max="5128" width="1.7109375" style="2" customWidth="1"/>
    <col min="5129" max="5129" width="16.42578125" style="2" bestFit="1" customWidth="1"/>
    <col min="5130" max="5376" width="9.140625" style="2"/>
    <col min="5377" max="5377" width="30.7109375" style="2" customWidth="1"/>
    <col min="5378" max="5378" width="15.7109375" style="2" bestFit="1" customWidth="1"/>
    <col min="5379" max="5379" width="15.28515625" style="2" customWidth="1"/>
    <col min="5380" max="5380" width="15.7109375" style="2" bestFit="1" customWidth="1"/>
    <col min="5381" max="5381" width="14.7109375" style="2" customWidth="1"/>
    <col min="5382" max="5383" width="12.7109375" style="2" customWidth="1"/>
    <col min="5384" max="5384" width="1.7109375" style="2" customWidth="1"/>
    <col min="5385" max="5385" width="16.42578125" style="2" bestFit="1" customWidth="1"/>
    <col min="5386" max="5632" width="9.140625" style="2"/>
    <col min="5633" max="5633" width="30.7109375" style="2" customWidth="1"/>
    <col min="5634" max="5634" width="15.7109375" style="2" bestFit="1" customWidth="1"/>
    <col min="5635" max="5635" width="15.28515625" style="2" customWidth="1"/>
    <col min="5636" max="5636" width="15.7109375" style="2" bestFit="1" customWidth="1"/>
    <col min="5637" max="5637" width="14.7109375" style="2" customWidth="1"/>
    <col min="5638" max="5639" width="12.7109375" style="2" customWidth="1"/>
    <col min="5640" max="5640" width="1.7109375" style="2" customWidth="1"/>
    <col min="5641" max="5641" width="16.42578125" style="2" bestFit="1" customWidth="1"/>
    <col min="5642" max="5888" width="9.140625" style="2"/>
    <col min="5889" max="5889" width="30.7109375" style="2" customWidth="1"/>
    <col min="5890" max="5890" width="15.7109375" style="2" bestFit="1" customWidth="1"/>
    <col min="5891" max="5891" width="15.28515625" style="2" customWidth="1"/>
    <col min="5892" max="5892" width="15.7109375" style="2" bestFit="1" customWidth="1"/>
    <col min="5893" max="5893" width="14.7109375" style="2" customWidth="1"/>
    <col min="5894" max="5895" width="12.7109375" style="2" customWidth="1"/>
    <col min="5896" max="5896" width="1.7109375" style="2" customWidth="1"/>
    <col min="5897" max="5897" width="16.42578125" style="2" bestFit="1" customWidth="1"/>
    <col min="5898" max="6144" width="9.140625" style="2"/>
    <col min="6145" max="6145" width="30.7109375" style="2" customWidth="1"/>
    <col min="6146" max="6146" width="15.7109375" style="2" bestFit="1" customWidth="1"/>
    <col min="6147" max="6147" width="15.28515625" style="2" customWidth="1"/>
    <col min="6148" max="6148" width="15.7109375" style="2" bestFit="1" customWidth="1"/>
    <col min="6149" max="6149" width="14.7109375" style="2" customWidth="1"/>
    <col min="6150" max="6151" width="12.7109375" style="2" customWidth="1"/>
    <col min="6152" max="6152" width="1.7109375" style="2" customWidth="1"/>
    <col min="6153" max="6153" width="16.42578125" style="2" bestFit="1" customWidth="1"/>
    <col min="6154" max="6400" width="9.140625" style="2"/>
    <col min="6401" max="6401" width="30.7109375" style="2" customWidth="1"/>
    <col min="6402" max="6402" width="15.7109375" style="2" bestFit="1" customWidth="1"/>
    <col min="6403" max="6403" width="15.28515625" style="2" customWidth="1"/>
    <col min="6404" max="6404" width="15.7109375" style="2" bestFit="1" customWidth="1"/>
    <col min="6405" max="6405" width="14.7109375" style="2" customWidth="1"/>
    <col min="6406" max="6407" width="12.7109375" style="2" customWidth="1"/>
    <col min="6408" max="6408" width="1.7109375" style="2" customWidth="1"/>
    <col min="6409" max="6409" width="16.42578125" style="2" bestFit="1" customWidth="1"/>
    <col min="6410" max="6656" width="9.140625" style="2"/>
    <col min="6657" max="6657" width="30.7109375" style="2" customWidth="1"/>
    <col min="6658" max="6658" width="15.7109375" style="2" bestFit="1" customWidth="1"/>
    <col min="6659" max="6659" width="15.28515625" style="2" customWidth="1"/>
    <col min="6660" max="6660" width="15.7109375" style="2" bestFit="1" customWidth="1"/>
    <col min="6661" max="6661" width="14.7109375" style="2" customWidth="1"/>
    <col min="6662" max="6663" width="12.7109375" style="2" customWidth="1"/>
    <col min="6664" max="6664" width="1.7109375" style="2" customWidth="1"/>
    <col min="6665" max="6665" width="16.42578125" style="2" bestFit="1" customWidth="1"/>
    <col min="6666" max="6912" width="9.140625" style="2"/>
    <col min="6913" max="6913" width="30.7109375" style="2" customWidth="1"/>
    <col min="6914" max="6914" width="15.7109375" style="2" bestFit="1" customWidth="1"/>
    <col min="6915" max="6915" width="15.28515625" style="2" customWidth="1"/>
    <col min="6916" max="6916" width="15.7109375" style="2" bestFit="1" customWidth="1"/>
    <col min="6917" max="6917" width="14.7109375" style="2" customWidth="1"/>
    <col min="6918" max="6919" width="12.7109375" style="2" customWidth="1"/>
    <col min="6920" max="6920" width="1.7109375" style="2" customWidth="1"/>
    <col min="6921" max="6921" width="16.42578125" style="2" bestFit="1" customWidth="1"/>
    <col min="6922" max="7168" width="9.140625" style="2"/>
    <col min="7169" max="7169" width="30.7109375" style="2" customWidth="1"/>
    <col min="7170" max="7170" width="15.7109375" style="2" bestFit="1" customWidth="1"/>
    <col min="7171" max="7171" width="15.28515625" style="2" customWidth="1"/>
    <col min="7172" max="7172" width="15.7109375" style="2" bestFit="1" customWidth="1"/>
    <col min="7173" max="7173" width="14.7109375" style="2" customWidth="1"/>
    <col min="7174" max="7175" width="12.7109375" style="2" customWidth="1"/>
    <col min="7176" max="7176" width="1.7109375" style="2" customWidth="1"/>
    <col min="7177" max="7177" width="16.42578125" style="2" bestFit="1" customWidth="1"/>
    <col min="7178" max="7424" width="9.140625" style="2"/>
    <col min="7425" max="7425" width="30.7109375" style="2" customWidth="1"/>
    <col min="7426" max="7426" width="15.7109375" style="2" bestFit="1" customWidth="1"/>
    <col min="7427" max="7427" width="15.28515625" style="2" customWidth="1"/>
    <col min="7428" max="7428" width="15.7109375" style="2" bestFit="1" customWidth="1"/>
    <col min="7429" max="7429" width="14.7109375" style="2" customWidth="1"/>
    <col min="7430" max="7431" width="12.7109375" style="2" customWidth="1"/>
    <col min="7432" max="7432" width="1.7109375" style="2" customWidth="1"/>
    <col min="7433" max="7433" width="16.42578125" style="2" bestFit="1" customWidth="1"/>
    <col min="7434" max="7680" width="9.140625" style="2"/>
    <col min="7681" max="7681" width="30.7109375" style="2" customWidth="1"/>
    <col min="7682" max="7682" width="15.7109375" style="2" bestFit="1" customWidth="1"/>
    <col min="7683" max="7683" width="15.28515625" style="2" customWidth="1"/>
    <col min="7684" max="7684" width="15.7109375" style="2" bestFit="1" customWidth="1"/>
    <col min="7685" max="7685" width="14.7109375" style="2" customWidth="1"/>
    <col min="7686" max="7687" width="12.7109375" style="2" customWidth="1"/>
    <col min="7688" max="7688" width="1.7109375" style="2" customWidth="1"/>
    <col min="7689" max="7689" width="16.42578125" style="2" bestFit="1" customWidth="1"/>
    <col min="7690" max="7936" width="9.140625" style="2"/>
    <col min="7937" max="7937" width="30.7109375" style="2" customWidth="1"/>
    <col min="7938" max="7938" width="15.7109375" style="2" bestFit="1" customWidth="1"/>
    <col min="7939" max="7939" width="15.28515625" style="2" customWidth="1"/>
    <col min="7940" max="7940" width="15.7109375" style="2" bestFit="1" customWidth="1"/>
    <col min="7941" max="7941" width="14.7109375" style="2" customWidth="1"/>
    <col min="7942" max="7943" width="12.7109375" style="2" customWidth="1"/>
    <col min="7944" max="7944" width="1.7109375" style="2" customWidth="1"/>
    <col min="7945" max="7945" width="16.42578125" style="2" bestFit="1" customWidth="1"/>
    <col min="7946" max="8192" width="9.140625" style="2"/>
    <col min="8193" max="8193" width="30.7109375" style="2" customWidth="1"/>
    <col min="8194" max="8194" width="15.7109375" style="2" bestFit="1" customWidth="1"/>
    <col min="8195" max="8195" width="15.28515625" style="2" customWidth="1"/>
    <col min="8196" max="8196" width="15.7109375" style="2" bestFit="1" customWidth="1"/>
    <col min="8197" max="8197" width="14.7109375" style="2" customWidth="1"/>
    <col min="8198" max="8199" width="12.7109375" style="2" customWidth="1"/>
    <col min="8200" max="8200" width="1.7109375" style="2" customWidth="1"/>
    <col min="8201" max="8201" width="16.42578125" style="2" bestFit="1" customWidth="1"/>
    <col min="8202" max="8448" width="9.140625" style="2"/>
    <col min="8449" max="8449" width="30.7109375" style="2" customWidth="1"/>
    <col min="8450" max="8450" width="15.7109375" style="2" bestFit="1" customWidth="1"/>
    <col min="8451" max="8451" width="15.28515625" style="2" customWidth="1"/>
    <col min="8452" max="8452" width="15.7109375" style="2" bestFit="1" customWidth="1"/>
    <col min="8453" max="8453" width="14.7109375" style="2" customWidth="1"/>
    <col min="8454" max="8455" width="12.7109375" style="2" customWidth="1"/>
    <col min="8456" max="8456" width="1.7109375" style="2" customWidth="1"/>
    <col min="8457" max="8457" width="16.42578125" style="2" bestFit="1" customWidth="1"/>
    <col min="8458" max="8704" width="9.140625" style="2"/>
    <col min="8705" max="8705" width="30.7109375" style="2" customWidth="1"/>
    <col min="8706" max="8706" width="15.7109375" style="2" bestFit="1" customWidth="1"/>
    <col min="8707" max="8707" width="15.28515625" style="2" customWidth="1"/>
    <col min="8708" max="8708" width="15.7109375" style="2" bestFit="1" customWidth="1"/>
    <col min="8709" max="8709" width="14.7109375" style="2" customWidth="1"/>
    <col min="8710" max="8711" width="12.7109375" style="2" customWidth="1"/>
    <col min="8712" max="8712" width="1.7109375" style="2" customWidth="1"/>
    <col min="8713" max="8713" width="16.42578125" style="2" bestFit="1" customWidth="1"/>
    <col min="8714" max="8960" width="9.140625" style="2"/>
    <col min="8961" max="8961" width="30.7109375" style="2" customWidth="1"/>
    <col min="8962" max="8962" width="15.7109375" style="2" bestFit="1" customWidth="1"/>
    <col min="8963" max="8963" width="15.28515625" style="2" customWidth="1"/>
    <col min="8964" max="8964" width="15.7109375" style="2" bestFit="1" customWidth="1"/>
    <col min="8965" max="8965" width="14.7109375" style="2" customWidth="1"/>
    <col min="8966" max="8967" width="12.7109375" style="2" customWidth="1"/>
    <col min="8968" max="8968" width="1.7109375" style="2" customWidth="1"/>
    <col min="8969" max="8969" width="16.42578125" style="2" bestFit="1" customWidth="1"/>
    <col min="8970" max="9216" width="9.140625" style="2"/>
    <col min="9217" max="9217" width="30.7109375" style="2" customWidth="1"/>
    <col min="9218" max="9218" width="15.7109375" style="2" bestFit="1" customWidth="1"/>
    <col min="9219" max="9219" width="15.28515625" style="2" customWidth="1"/>
    <col min="9220" max="9220" width="15.7109375" style="2" bestFit="1" customWidth="1"/>
    <col min="9221" max="9221" width="14.7109375" style="2" customWidth="1"/>
    <col min="9222" max="9223" width="12.7109375" style="2" customWidth="1"/>
    <col min="9224" max="9224" width="1.7109375" style="2" customWidth="1"/>
    <col min="9225" max="9225" width="16.42578125" style="2" bestFit="1" customWidth="1"/>
    <col min="9226" max="9472" width="9.140625" style="2"/>
    <col min="9473" max="9473" width="30.7109375" style="2" customWidth="1"/>
    <col min="9474" max="9474" width="15.7109375" style="2" bestFit="1" customWidth="1"/>
    <col min="9475" max="9475" width="15.28515625" style="2" customWidth="1"/>
    <col min="9476" max="9476" width="15.7109375" style="2" bestFit="1" customWidth="1"/>
    <col min="9477" max="9477" width="14.7109375" style="2" customWidth="1"/>
    <col min="9478" max="9479" width="12.7109375" style="2" customWidth="1"/>
    <col min="9480" max="9480" width="1.7109375" style="2" customWidth="1"/>
    <col min="9481" max="9481" width="16.42578125" style="2" bestFit="1" customWidth="1"/>
    <col min="9482" max="9728" width="9.140625" style="2"/>
    <col min="9729" max="9729" width="30.7109375" style="2" customWidth="1"/>
    <col min="9730" max="9730" width="15.7109375" style="2" bestFit="1" customWidth="1"/>
    <col min="9731" max="9731" width="15.28515625" style="2" customWidth="1"/>
    <col min="9732" max="9732" width="15.7109375" style="2" bestFit="1" customWidth="1"/>
    <col min="9733" max="9733" width="14.7109375" style="2" customWidth="1"/>
    <col min="9734" max="9735" width="12.7109375" style="2" customWidth="1"/>
    <col min="9736" max="9736" width="1.7109375" style="2" customWidth="1"/>
    <col min="9737" max="9737" width="16.42578125" style="2" bestFit="1" customWidth="1"/>
    <col min="9738" max="9984" width="9.140625" style="2"/>
    <col min="9985" max="9985" width="30.7109375" style="2" customWidth="1"/>
    <col min="9986" max="9986" width="15.7109375" style="2" bestFit="1" customWidth="1"/>
    <col min="9987" max="9987" width="15.28515625" style="2" customWidth="1"/>
    <col min="9988" max="9988" width="15.7109375" style="2" bestFit="1" customWidth="1"/>
    <col min="9989" max="9989" width="14.7109375" style="2" customWidth="1"/>
    <col min="9990" max="9991" width="12.7109375" style="2" customWidth="1"/>
    <col min="9992" max="9992" width="1.7109375" style="2" customWidth="1"/>
    <col min="9993" max="9993" width="16.42578125" style="2" bestFit="1" customWidth="1"/>
    <col min="9994" max="10240" width="9.140625" style="2"/>
    <col min="10241" max="10241" width="30.7109375" style="2" customWidth="1"/>
    <col min="10242" max="10242" width="15.7109375" style="2" bestFit="1" customWidth="1"/>
    <col min="10243" max="10243" width="15.28515625" style="2" customWidth="1"/>
    <col min="10244" max="10244" width="15.7109375" style="2" bestFit="1" customWidth="1"/>
    <col min="10245" max="10245" width="14.7109375" style="2" customWidth="1"/>
    <col min="10246" max="10247" width="12.7109375" style="2" customWidth="1"/>
    <col min="10248" max="10248" width="1.7109375" style="2" customWidth="1"/>
    <col min="10249" max="10249" width="16.42578125" style="2" bestFit="1" customWidth="1"/>
    <col min="10250" max="10496" width="9.140625" style="2"/>
    <col min="10497" max="10497" width="30.7109375" style="2" customWidth="1"/>
    <col min="10498" max="10498" width="15.7109375" style="2" bestFit="1" customWidth="1"/>
    <col min="10499" max="10499" width="15.28515625" style="2" customWidth="1"/>
    <col min="10500" max="10500" width="15.7109375" style="2" bestFit="1" customWidth="1"/>
    <col min="10501" max="10501" width="14.7109375" style="2" customWidth="1"/>
    <col min="10502" max="10503" width="12.7109375" style="2" customWidth="1"/>
    <col min="10504" max="10504" width="1.7109375" style="2" customWidth="1"/>
    <col min="10505" max="10505" width="16.42578125" style="2" bestFit="1" customWidth="1"/>
    <col min="10506" max="10752" width="9.140625" style="2"/>
    <col min="10753" max="10753" width="30.7109375" style="2" customWidth="1"/>
    <col min="10754" max="10754" width="15.7109375" style="2" bestFit="1" customWidth="1"/>
    <col min="10755" max="10755" width="15.28515625" style="2" customWidth="1"/>
    <col min="10756" max="10756" width="15.7109375" style="2" bestFit="1" customWidth="1"/>
    <col min="10757" max="10757" width="14.7109375" style="2" customWidth="1"/>
    <col min="10758" max="10759" width="12.7109375" style="2" customWidth="1"/>
    <col min="10760" max="10760" width="1.7109375" style="2" customWidth="1"/>
    <col min="10761" max="10761" width="16.42578125" style="2" bestFit="1" customWidth="1"/>
    <col min="10762" max="11008" width="9.140625" style="2"/>
    <col min="11009" max="11009" width="30.7109375" style="2" customWidth="1"/>
    <col min="11010" max="11010" width="15.7109375" style="2" bestFit="1" customWidth="1"/>
    <col min="11011" max="11011" width="15.28515625" style="2" customWidth="1"/>
    <col min="11012" max="11012" width="15.7109375" style="2" bestFit="1" customWidth="1"/>
    <col min="11013" max="11013" width="14.7109375" style="2" customWidth="1"/>
    <col min="11014" max="11015" width="12.7109375" style="2" customWidth="1"/>
    <col min="11016" max="11016" width="1.7109375" style="2" customWidth="1"/>
    <col min="11017" max="11017" width="16.42578125" style="2" bestFit="1" customWidth="1"/>
    <col min="11018" max="11264" width="9.140625" style="2"/>
    <col min="11265" max="11265" width="30.7109375" style="2" customWidth="1"/>
    <col min="11266" max="11266" width="15.7109375" style="2" bestFit="1" customWidth="1"/>
    <col min="11267" max="11267" width="15.28515625" style="2" customWidth="1"/>
    <col min="11268" max="11268" width="15.7109375" style="2" bestFit="1" customWidth="1"/>
    <col min="11269" max="11269" width="14.7109375" style="2" customWidth="1"/>
    <col min="11270" max="11271" width="12.7109375" style="2" customWidth="1"/>
    <col min="11272" max="11272" width="1.7109375" style="2" customWidth="1"/>
    <col min="11273" max="11273" width="16.42578125" style="2" bestFit="1" customWidth="1"/>
    <col min="11274" max="11520" width="9.140625" style="2"/>
    <col min="11521" max="11521" width="30.7109375" style="2" customWidth="1"/>
    <col min="11522" max="11522" width="15.7109375" style="2" bestFit="1" customWidth="1"/>
    <col min="11523" max="11523" width="15.28515625" style="2" customWidth="1"/>
    <col min="11524" max="11524" width="15.7109375" style="2" bestFit="1" customWidth="1"/>
    <col min="11525" max="11525" width="14.7109375" style="2" customWidth="1"/>
    <col min="11526" max="11527" width="12.7109375" style="2" customWidth="1"/>
    <col min="11528" max="11528" width="1.7109375" style="2" customWidth="1"/>
    <col min="11529" max="11529" width="16.42578125" style="2" bestFit="1" customWidth="1"/>
    <col min="11530" max="11776" width="9.140625" style="2"/>
    <col min="11777" max="11777" width="30.7109375" style="2" customWidth="1"/>
    <col min="11778" max="11778" width="15.7109375" style="2" bestFit="1" customWidth="1"/>
    <col min="11779" max="11779" width="15.28515625" style="2" customWidth="1"/>
    <col min="11780" max="11780" width="15.7109375" style="2" bestFit="1" customWidth="1"/>
    <col min="11781" max="11781" width="14.7109375" style="2" customWidth="1"/>
    <col min="11782" max="11783" width="12.7109375" style="2" customWidth="1"/>
    <col min="11784" max="11784" width="1.7109375" style="2" customWidth="1"/>
    <col min="11785" max="11785" width="16.42578125" style="2" bestFit="1" customWidth="1"/>
    <col min="11786" max="12032" width="9.140625" style="2"/>
    <col min="12033" max="12033" width="30.7109375" style="2" customWidth="1"/>
    <col min="12034" max="12034" width="15.7109375" style="2" bestFit="1" customWidth="1"/>
    <col min="12035" max="12035" width="15.28515625" style="2" customWidth="1"/>
    <col min="12036" max="12036" width="15.7109375" style="2" bestFit="1" customWidth="1"/>
    <col min="12037" max="12037" width="14.7109375" style="2" customWidth="1"/>
    <col min="12038" max="12039" width="12.7109375" style="2" customWidth="1"/>
    <col min="12040" max="12040" width="1.7109375" style="2" customWidth="1"/>
    <col min="12041" max="12041" width="16.42578125" style="2" bestFit="1" customWidth="1"/>
    <col min="12042" max="12288" width="9.140625" style="2"/>
    <col min="12289" max="12289" width="30.7109375" style="2" customWidth="1"/>
    <col min="12290" max="12290" width="15.7109375" style="2" bestFit="1" customWidth="1"/>
    <col min="12291" max="12291" width="15.28515625" style="2" customWidth="1"/>
    <col min="12292" max="12292" width="15.7109375" style="2" bestFit="1" customWidth="1"/>
    <col min="12293" max="12293" width="14.7109375" style="2" customWidth="1"/>
    <col min="12294" max="12295" width="12.7109375" style="2" customWidth="1"/>
    <col min="12296" max="12296" width="1.7109375" style="2" customWidth="1"/>
    <col min="12297" max="12297" width="16.42578125" style="2" bestFit="1" customWidth="1"/>
    <col min="12298" max="12544" width="9.140625" style="2"/>
    <col min="12545" max="12545" width="30.7109375" style="2" customWidth="1"/>
    <col min="12546" max="12546" width="15.7109375" style="2" bestFit="1" customWidth="1"/>
    <col min="12547" max="12547" width="15.28515625" style="2" customWidth="1"/>
    <col min="12548" max="12548" width="15.7109375" style="2" bestFit="1" customWidth="1"/>
    <col min="12549" max="12549" width="14.7109375" style="2" customWidth="1"/>
    <col min="12550" max="12551" width="12.7109375" style="2" customWidth="1"/>
    <col min="12552" max="12552" width="1.7109375" style="2" customWidth="1"/>
    <col min="12553" max="12553" width="16.42578125" style="2" bestFit="1" customWidth="1"/>
    <col min="12554" max="12800" width="9.140625" style="2"/>
    <col min="12801" max="12801" width="30.7109375" style="2" customWidth="1"/>
    <col min="12802" max="12802" width="15.7109375" style="2" bestFit="1" customWidth="1"/>
    <col min="12803" max="12803" width="15.28515625" style="2" customWidth="1"/>
    <col min="12804" max="12804" width="15.7109375" style="2" bestFit="1" customWidth="1"/>
    <col min="12805" max="12805" width="14.7109375" style="2" customWidth="1"/>
    <col min="12806" max="12807" width="12.7109375" style="2" customWidth="1"/>
    <col min="12808" max="12808" width="1.7109375" style="2" customWidth="1"/>
    <col min="12809" max="12809" width="16.42578125" style="2" bestFit="1" customWidth="1"/>
    <col min="12810" max="13056" width="9.140625" style="2"/>
    <col min="13057" max="13057" width="30.7109375" style="2" customWidth="1"/>
    <col min="13058" max="13058" width="15.7109375" style="2" bestFit="1" customWidth="1"/>
    <col min="13059" max="13059" width="15.28515625" style="2" customWidth="1"/>
    <col min="13060" max="13060" width="15.7109375" style="2" bestFit="1" customWidth="1"/>
    <col min="13061" max="13061" width="14.7109375" style="2" customWidth="1"/>
    <col min="13062" max="13063" width="12.7109375" style="2" customWidth="1"/>
    <col min="13064" max="13064" width="1.7109375" style="2" customWidth="1"/>
    <col min="13065" max="13065" width="16.42578125" style="2" bestFit="1" customWidth="1"/>
    <col min="13066" max="13312" width="9.140625" style="2"/>
    <col min="13313" max="13313" width="30.7109375" style="2" customWidth="1"/>
    <col min="13314" max="13314" width="15.7109375" style="2" bestFit="1" customWidth="1"/>
    <col min="13315" max="13315" width="15.28515625" style="2" customWidth="1"/>
    <col min="13316" max="13316" width="15.7109375" style="2" bestFit="1" customWidth="1"/>
    <col min="13317" max="13317" width="14.7109375" style="2" customWidth="1"/>
    <col min="13318" max="13319" width="12.7109375" style="2" customWidth="1"/>
    <col min="13320" max="13320" width="1.7109375" style="2" customWidth="1"/>
    <col min="13321" max="13321" width="16.42578125" style="2" bestFit="1" customWidth="1"/>
    <col min="13322" max="13568" width="9.140625" style="2"/>
    <col min="13569" max="13569" width="30.7109375" style="2" customWidth="1"/>
    <col min="13570" max="13570" width="15.7109375" style="2" bestFit="1" customWidth="1"/>
    <col min="13571" max="13571" width="15.28515625" style="2" customWidth="1"/>
    <col min="13572" max="13572" width="15.7109375" style="2" bestFit="1" customWidth="1"/>
    <col min="13573" max="13573" width="14.7109375" style="2" customWidth="1"/>
    <col min="13574" max="13575" width="12.7109375" style="2" customWidth="1"/>
    <col min="13576" max="13576" width="1.7109375" style="2" customWidth="1"/>
    <col min="13577" max="13577" width="16.42578125" style="2" bestFit="1" customWidth="1"/>
    <col min="13578" max="13824" width="9.140625" style="2"/>
    <col min="13825" max="13825" width="30.7109375" style="2" customWidth="1"/>
    <col min="13826" max="13826" width="15.7109375" style="2" bestFit="1" customWidth="1"/>
    <col min="13827" max="13827" width="15.28515625" style="2" customWidth="1"/>
    <col min="13828" max="13828" width="15.7109375" style="2" bestFit="1" customWidth="1"/>
    <col min="13829" max="13829" width="14.7109375" style="2" customWidth="1"/>
    <col min="13830" max="13831" width="12.7109375" style="2" customWidth="1"/>
    <col min="13832" max="13832" width="1.7109375" style="2" customWidth="1"/>
    <col min="13833" max="13833" width="16.42578125" style="2" bestFit="1" customWidth="1"/>
    <col min="13834" max="14080" width="9.140625" style="2"/>
    <col min="14081" max="14081" width="30.7109375" style="2" customWidth="1"/>
    <col min="14082" max="14082" width="15.7109375" style="2" bestFit="1" customWidth="1"/>
    <col min="14083" max="14083" width="15.28515625" style="2" customWidth="1"/>
    <col min="14084" max="14084" width="15.7109375" style="2" bestFit="1" customWidth="1"/>
    <col min="14085" max="14085" width="14.7109375" style="2" customWidth="1"/>
    <col min="14086" max="14087" width="12.7109375" style="2" customWidth="1"/>
    <col min="14088" max="14088" width="1.7109375" style="2" customWidth="1"/>
    <col min="14089" max="14089" width="16.42578125" style="2" bestFit="1" customWidth="1"/>
    <col min="14090" max="14336" width="9.140625" style="2"/>
    <col min="14337" max="14337" width="30.7109375" style="2" customWidth="1"/>
    <col min="14338" max="14338" width="15.7109375" style="2" bestFit="1" customWidth="1"/>
    <col min="14339" max="14339" width="15.28515625" style="2" customWidth="1"/>
    <col min="14340" max="14340" width="15.7109375" style="2" bestFit="1" customWidth="1"/>
    <col min="14341" max="14341" width="14.7109375" style="2" customWidth="1"/>
    <col min="14342" max="14343" width="12.7109375" style="2" customWidth="1"/>
    <col min="14344" max="14344" width="1.7109375" style="2" customWidth="1"/>
    <col min="14345" max="14345" width="16.42578125" style="2" bestFit="1" customWidth="1"/>
    <col min="14346" max="14592" width="9.140625" style="2"/>
    <col min="14593" max="14593" width="30.7109375" style="2" customWidth="1"/>
    <col min="14594" max="14594" width="15.7109375" style="2" bestFit="1" customWidth="1"/>
    <col min="14595" max="14595" width="15.28515625" style="2" customWidth="1"/>
    <col min="14596" max="14596" width="15.7109375" style="2" bestFit="1" customWidth="1"/>
    <col min="14597" max="14597" width="14.7109375" style="2" customWidth="1"/>
    <col min="14598" max="14599" width="12.7109375" style="2" customWidth="1"/>
    <col min="14600" max="14600" width="1.7109375" style="2" customWidth="1"/>
    <col min="14601" max="14601" width="16.42578125" style="2" bestFit="1" customWidth="1"/>
    <col min="14602" max="14848" width="9.140625" style="2"/>
    <col min="14849" max="14849" width="30.7109375" style="2" customWidth="1"/>
    <col min="14850" max="14850" width="15.7109375" style="2" bestFit="1" customWidth="1"/>
    <col min="14851" max="14851" width="15.28515625" style="2" customWidth="1"/>
    <col min="14852" max="14852" width="15.7109375" style="2" bestFit="1" customWidth="1"/>
    <col min="14853" max="14853" width="14.7109375" style="2" customWidth="1"/>
    <col min="14854" max="14855" width="12.7109375" style="2" customWidth="1"/>
    <col min="14856" max="14856" width="1.7109375" style="2" customWidth="1"/>
    <col min="14857" max="14857" width="16.42578125" style="2" bestFit="1" customWidth="1"/>
    <col min="14858" max="15104" width="9.140625" style="2"/>
    <col min="15105" max="15105" width="30.7109375" style="2" customWidth="1"/>
    <col min="15106" max="15106" width="15.7109375" style="2" bestFit="1" customWidth="1"/>
    <col min="15107" max="15107" width="15.28515625" style="2" customWidth="1"/>
    <col min="15108" max="15108" width="15.7109375" style="2" bestFit="1" customWidth="1"/>
    <col min="15109" max="15109" width="14.7109375" style="2" customWidth="1"/>
    <col min="15110" max="15111" width="12.7109375" style="2" customWidth="1"/>
    <col min="15112" max="15112" width="1.7109375" style="2" customWidth="1"/>
    <col min="15113" max="15113" width="16.42578125" style="2" bestFit="1" customWidth="1"/>
    <col min="15114" max="15360" width="9.140625" style="2"/>
    <col min="15361" max="15361" width="30.7109375" style="2" customWidth="1"/>
    <col min="15362" max="15362" width="15.7109375" style="2" bestFit="1" customWidth="1"/>
    <col min="15363" max="15363" width="15.28515625" style="2" customWidth="1"/>
    <col min="15364" max="15364" width="15.7109375" style="2" bestFit="1" customWidth="1"/>
    <col min="15365" max="15365" width="14.7109375" style="2" customWidth="1"/>
    <col min="15366" max="15367" width="12.7109375" style="2" customWidth="1"/>
    <col min="15368" max="15368" width="1.7109375" style="2" customWidth="1"/>
    <col min="15369" max="15369" width="16.42578125" style="2" bestFit="1" customWidth="1"/>
    <col min="15370" max="15616" width="9.140625" style="2"/>
    <col min="15617" max="15617" width="30.7109375" style="2" customWidth="1"/>
    <col min="15618" max="15618" width="15.7109375" style="2" bestFit="1" customWidth="1"/>
    <col min="15619" max="15619" width="15.28515625" style="2" customWidth="1"/>
    <col min="15620" max="15620" width="15.7109375" style="2" bestFit="1" customWidth="1"/>
    <col min="15621" max="15621" width="14.7109375" style="2" customWidth="1"/>
    <col min="15622" max="15623" width="12.7109375" style="2" customWidth="1"/>
    <col min="15624" max="15624" width="1.7109375" style="2" customWidth="1"/>
    <col min="15625" max="15625" width="16.42578125" style="2" bestFit="1" customWidth="1"/>
    <col min="15626" max="15872" width="9.140625" style="2"/>
    <col min="15873" max="15873" width="30.7109375" style="2" customWidth="1"/>
    <col min="15874" max="15874" width="15.7109375" style="2" bestFit="1" customWidth="1"/>
    <col min="15875" max="15875" width="15.28515625" style="2" customWidth="1"/>
    <col min="15876" max="15876" width="15.7109375" style="2" bestFit="1" customWidth="1"/>
    <col min="15877" max="15877" width="14.7109375" style="2" customWidth="1"/>
    <col min="15878" max="15879" width="12.7109375" style="2" customWidth="1"/>
    <col min="15880" max="15880" width="1.7109375" style="2" customWidth="1"/>
    <col min="15881" max="15881" width="16.42578125" style="2" bestFit="1" customWidth="1"/>
    <col min="15882" max="16128" width="9.140625" style="2"/>
    <col min="16129" max="16129" width="30.7109375" style="2" customWidth="1"/>
    <col min="16130" max="16130" width="15.7109375" style="2" bestFit="1" customWidth="1"/>
    <col min="16131" max="16131" width="15.28515625" style="2" customWidth="1"/>
    <col min="16132" max="16132" width="15.7109375" style="2" bestFit="1" customWidth="1"/>
    <col min="16133" max="16133" width="14.7109375" style="2" customWidth="1"/>
    <col min="16134" max="16135" width="12.7109375" style="2" customWidth="1"/>
    <col min="16136" max="16136" width="1.7109375" style="2" customWidth="1"/>
    <col min="16137" max="16137" width="16.42578125" style="2" bestFit="1" customWidth="1"/>
    <col min="16138" max="16384" width="9.140625" style="2"/>
  </cols>
  <sheetData>
    <row r="1" spans="1:9" ht="30" customHeight="1" x14ac:dyDescent="0.3">
      <c r="A1" s="203" t="s">
        <v>102</v>
      </c>
      <c r="B1" s="204"/>
      <c r="C1" s="204"/>
      <c r="D1" s="204"/>
      <c r="E1" s="204"/>
      <c r="F1" s="204"/>
      <c r="G1" s="204"/>
      <c r="H1" s="204"/>
      <c r="I1" s="205"/>
    </row>
    <row r="2" spans="1:9" ht="16.5" x14ac:dyDescent="0.3">
      <c r="A2" s="166"/>
      <c r="B2" s="168"/>
      <c r="C2" s="168"/>
      <c r="D2" s="168"/>
      <c r="E2" s="168"/>
      <c r="F2" s="168"/>
      <c r="G2" s="168"/>
      <c r="H2" s="168"/>
      <c r="I2" s="167"/>
    </row>
    <row r="3" spans="1:9" s="54" customFormat="1" ht="18" customHeight="1" x14ac:dyDescent="0.3">
      <c r="A3" s="116"/>
      <c r="C3" s="54" t="s">
        <v>101</v>
      </c>
      <c r="I3" s="117" t="s">
        <v>81</v>
      </c>
    </row>
    <row r="4" spans="1:9" ht="18" customHeight="1" thickBot="1" x14ac:dyDescent="0.35">
      <c r="A4" s="169" t="str">
        <f>'[1]Exhibit A'!$A$7</f>
        <v>BREVARD</v>
      </c>
      <c r="G4" s="2" t="s">
        <v>117</v>
      </c>
      <c r="I4" s="160">
        <v>44403</v>
      </c>
    </row>
    <row r="5" spans="1:9" ht="18" customHeight="1" thickBot="1" x14ac:dyDescent="0.35">
      <c r="A5" s="56"/>
      <c r="B5" s="89" t="s">
        <v>3</v>
      </c>
      <c r="C5" s="89" t="s">
        <v>5</v>
      </c>
      <c r="D5" s="89" t="s">
        <v>3</v>
      </c>
      <c r="E5" s="101"/>
      <c r="F5" s="206" t="s">
        <v>93</v>
      </c>
      <c r="G5" s="207"/>
      <c r="H5" s="10"/>
      <c r="I5" s="102" t="s">
        <v>9</v>
      </c>
    </row>
    <row r="6" spans="1:9" ht="18" customHeight="1" x14ac:dyDescent="0.3">
      <c r="A6" s="67"/>
      <c r="B6" s="90" t="s">
        <v>4</v>
      </c>
      <c r="C6" s="90" t="s">
        <v>6</v>
      </c>
      <c r="D6" s="90" t="s">
        <v>4</v>
      </c>
      <c r="E6" s="90" t="s">
        <v>8</v>
      </c>
      <c r="F6" s="187" t="s">
        <v>9</v>
      </c>
      <c r="G6" s="189" t="s">
        <v>10</v>
      </c>
      <c r="H6" s="29"/>
      <c r="I6" s="90" t="s">
        <v>5</v>
      </c>
    </row>
    <row r="7" spans="1:9" ht="18" customHeight="1" thickBot="1" x14ac:dyDescent="0.35">
      <c r="A7" s="91" t="s">
        <v>21</v>
      </c>
      <c r="B7" s="91" t="s">
        <v>119</v>
      </c>
      <c r="C7" s="91" t="s">
        <v>113</v>
      </c>
      <c r="D7" s="95">
        <v>44012</v>
      </c>
      <c r="E7" s="91" t="s">
        <v>114</v>
      </c>
      <c r="F7" s="188" t="s">
        <v>9</v>
      </c>
      <c r="G7" s="190" t="s">
        <v>10</v>
      </c>
      <c r="H7" s="30"/>
      <c r="I7" s="91" t="s">
        <v>114</v>
      </c>
    </row>
    <row r="8" spans="1:9" ht="18" customHeight="1" thickBot="1" x14ac:dyDescent="0.35">
      <c r="A8" s="92">
        <v>-1</v>
      </c>
      <c r="B8" s="92">
        <v>-2</v>
      </c>
      <c r="C8" s="92">
        <v>-3</v>
      </c>
      <c r="D8" s="92">
        <v>-4</v>
      </c>
      <c r="E8" s="92">
        <v>-5</v>
      </c>
      <c r="F8" s="92">
        <v>-6</v>
      </c>
      <c r="G8" s="92" t="s">
        <v>11</v>
      </c>
      <c r="H8" s="115"/>
      <c r="I8" s="92">
        <v>-7</v>
      </c>
    </row>
    <row r="9" spans="1:9" ht="18" customHeight="1" x14ac:dyDescent="0.3">
      <c r="A9" s="63"/>
      <c r="B9" s="63"/>
      <c r="C9" s="63"/>
      <c r="D9" s="63"/>
      <c r="E9" s="63"/>
      <c r="F9" s="63"/>
      <c r="G9" s="63"/>
      <c r="H9" s="64"/>
      <c r="I9" s="63"/>
    </row>
    <row r="10" spans="1:9" ht="18" customHeight="1" thickBot="1" x14ac:dyDescent="0.35">
      <c r="A10" s="65" t="s">
        <v>88</v>
      </c>
      <c r="B10" s="66"/>
      <c r="C10" s="66"/>
      <c r="D10" s="66"/>
      <c r="E10" s="66"/>
      <c r="F10" s="66"/>
      <c r="G10" s="66"/>
      <c r="H10" s="170"/>
      <c r="I10" s="66"/>
    </row>
    <row r="11" spans="1:9" ht="18" customHeight="1" thickBot="1" x14ac:dyDescent="0.35">
      <c r="A11" s="49" t="s">
        <v>108</v>
      </c>
      <c r="B11" s="15">
        <v>0</v>
      </c>
      <c r="C11" s="18">
        <v>0</v>
      </c>
      <c r="D11" s="15"/>
      <c r="E11" s="15">
        <v>0</v>
      </c>
      <c r="F11" s="171">
        <f t="shared" ref="F11:F19" si="0">E11-C11</f>
        <v>0</v>
      </c>
      <c r="G11" s="40" t="str">
        <f t="shared" ref="G11:G19" si="1">IF(C11&gt;0,(F11/C11),"----")</f>
        <v>----</v>
      </c>
      <c r="H11" s="69"/>
      <c r="I11" s="147"/>
    </row>
    <row r="12" spans="1:9" ht="18" customHeight="1" thickBot="1" x14ac:dyDescent="0.35">
      <c r="A12" s="52" t="s">
        <v>120</v>
      </c>
      <c r="B12" s="152">
        <v>64429</v>
      </c>
      <c r="C12" s="152">
        <v>2022356</v>
      </c>
      <c r="D12" s="152">
        <v>89824</v>
      </c>
      <c r="E12" s="152">
        <v>2022356</v>
      </c>
      <c r="F12" s="171">
        <f t="shared" si="0"/>
        <v>0</v>
      </c>
      <c r="G12" s="40">
        <f t="shared" si="1"/>
        <v>0</v>
      </c>
      <c r="H12" s="69"/>
      <c r="I12" s="147"/>
    </row>
    <row r="13" spans="1:9" ht="18" customHeight="1" thickBot="1" x14ac:dyDescent="0.35">
      <c r="A13" s="57" t="s">
        <v>112</v>
      </c>
      <c r="B13" s="58"/>
      <c r="C13" s="68"/>
      <c r="D13" s="58"/>
      <c r="E13" s="58"/>
      <c r="F13" s="58"/>
      <c r="G13" s="68"/>
      <c r="H13" s="14"/>
      <c r="I13" s="97"/>
    </row>
    <row r="14" spans="1:9" ht="18" customHeight="1" thickBot="1" x14ac:dyDescent="0.35">
      <c r="A14" s="52" t="s">
        <v>82</v>
      </c>
      <c r="B14" s="152">
        <v>156907</v>
      </c>
      <c r="C14" s="152">
        <v>531884</v>
      </c>
      <c r="D14" s="152">
        <v>372350</v>
      </c>
      <c r="E14" s="152">
        <v>42000</v>
      </c>
      <c r="F14" s="152">
        <f t="shared" si="0"/>
        <v>-489884</v>
      </c>
      <c r="G14" s="40">
        <f t="shared" si="1"/>
        <v>-0.92103541373682984</v>
      </c>
      <c r="H14" s="69"/>
      <c r="I14" s="143"/>
    </row>
    <row r="15" spans="1:9" ht="18" customHeight="1" thickBot="1" x14ac:dyDescent="0.35">
      <c r="A15" s="52" t="s">
        <v>83</v>
      </c>
      <c r="B15" s="152"/>
      <c r="C15" s="152">
        <v>0</v>
      </c>
      <c r="D15" s="152">
        <v>1731</v>
      </c>
      <c r="E15" s="152">
        <v>0</v>
      </c>
      <c r="F15" s="152">
        <f t="shared" si="0"/>
        <v>0</v>
      </c>
      <c r="G15" s="40" t="str">
        <f t="shared" si="1"/>
        <v>----</v>
      </c>
      <c r="H15" s="69"/>
      <c r="I15" s="144"/>
    </row>
    <row r="16" spans="1:9" ht="18" customHeight="1" thickBot="1" x14ac:dyDescent="0.35">
      <c r="A16" s="52" t="s">
        <v>84</v>
      </c>
      <c r="B16" s="152">
        <v>9055</v>
      </c>
      <c r="C16" s="152">
        <v>23847</v>
      </c>
      <c r="D16" s="152">
        <v>12793</v>
      </c>
      <c r="E16" s="152">
        <v>0</v>
      </c>
      <c r="F16" s="152">
        <f t="shared" si="0"/>
        <v>-23847</v>
      </c>
      <c r="G16" s="40">
        <f t="shared" si="1"/>
        <v>-1</v>
      </c>
      <c r="H16" s="69"/>
      <c r="I16" s="144"/>
    </row>
    <row r="17" spans="1:9" ht="18" customHeight="1" thickBot="1" x14ac:dyDescent="0.35">
      <c r="A17" s="52" t="s">
        <v>85</v>
      </c>
      <c r="B17" s="152">
        <v>21409</v>
      </c>
      <c r="C17" s="152">
        <v>0</v>
      </c>
      <c r="D17" s="152">
        <v>39886</v>
      </c>
      <c r="E17" s="152">
        <v>27000</v>
      </c>
      <c r="F17" s="152">
        <f t="shared" si="0"/>
        <v>27000</v>
      </c>
      <c r="G17" s="40" t="str">
        <f t="shared" si="1"/>
        <v>----</v>
      </c>
      <c r="H17" s="69"/>
      <c r="I17" s="144"/>
    </row>
    <row r="18" spans="1:9" ht="18" customHeight="1" thickBot="1" x14ac:dyDescent="0.35">
      <c r="A18" s="47" t="s">
        <v>86</v>
      </c>
      <c r="B18" s="50">
        <v>0</v>
      </c>
      <c r="C18" s="50">
        <v>0</v>
      </c>
      <c r="D18" s="50"/>
      <c r="E18" s="50"/>
      <c r="F18" s="171">
        <f t="shared" si="0"/>
        <v>0</v>
      </c>
      <c r="G18" s="40" t="str">
        <f t="shared" si="1"/>
        <v>----</v>
      </c>
      <c r="H18" s="69"/>
      <c r="I18" s="144"/>
    </row>
    <row r="19" spans="1:9" ht="35.25" customHeight="1" thickBot="1" x14ac:dyDescent="0.35">
      <c r="A19" s="172" t="s">
        <v>105</v>
      </c>
      <c r="B19" s="173">
        <v>0</v>
      </c>
      <c r="C19" s="173">
        <v>0</v>
      </c>
      <c r="D19" s="173">
        <v>0</v>
      </c>
      <c r="E19" s="174">
        <v>0</v>
      </c>
      <c r="F19" s="171">
        <f t="shared" si="0"/>
        <v>0</v>
      </c>
      <c r="G19" s="40" t="str">
        <f t="shared" si="1"/>
        <v>----</v>
      </c>
      <c r="H19" s="69"/>
      <c r="I19" s="148"/>
    </row>
    <row r="20" spans="1:9" ht="18" customHeight="1" thickBot="1" x14ac:dyDescent="0.35">
      <c r="A20" s="8"/>
      <c r="B20" s="8"/>
      <c r="C20" s="8"/>
      <c r="D20" s="8"/>
      <c r="E20" s="1"/>
      <c r="F20" s="1"/>
      <c r="G20" s="84"/>
      <c r="H20" s="70"/>
      <c r="I20" s="149"/>
    </row>
    <row r="21" spans="1:9" s="53" customFormat="1" ht="18" customHeight="1" thickBot="1" x14ac:dyDescent="0.35">
      <c r="A21" s="13" t="s">
        <v>87</v>
      </c>
      <c r="B21" s="175">
        <f>SUM(B11:B20)</f>
        <v>251800</v>
      </c>
      <c r="C21" s="175">
        <f>SUM(C11:C20)</f>
        <v>2578087</v>
      </c>
      <c r="D21" s="175">
        <f>SUM(D11:D20)</f>
        <v>516584</v>
      </c>
      <c r="E21" s="175">
        <f>SUM(E11:E20)</f>
        <v>2091356</v>
      </c>
      <c r="F21" s="171">
        <f>E21-C21</f>
        <v>-486731</v>
      </c>
      <c r="G21" s="40">
        <f>IF(C21&gt;0,(F21/C21),"----")</f>
        <v>-0.18879541303299693</v>
      </c>
      <c r="H21" s="176"/>
      <c r="I21" s="146">
        <f>SUM(I11:I20)</f>
        <v>0</v>
      </c>
    </row>
    <row r="22" spans="1:9" ht="18" customHeight="1" x14ac:dyDescent="0.3">
      <c r="B22" s="62" t="s">
        <v>35</v>
      </c>
      <c r="C22" s="62" t="s">
        <v>35</v>
      </c>
      <c r="D22" s="62" t="s">
        <v>35</v>
      </c>
      <c r="E22" s="62" t="s">
        <v>35</v>
      </c>
      <c r="F22" s="62" t="s">
        <v>39</v>
      </c>
      <c r="G22" s="62" t="s">
        <v>40</v>
      </c>
    </row>
    <row r="23" spans="1:9" x14ac:dyDescent="0.3">
      <c r="B23" s="62" t="s">
        <v>79</v>
      </c>
      <c r="C23" s="62" t="s">
        <v>36</v>
      </c>
      <c r="D23" s="62" t="s">
        <v>37</v>
      </c>
      <c r="E23" s="62" t="s">
        <v>80</v>
      </c>
      <c r="F23" s="62"/>
      <c r="G23" s="62"/>
    </row>
  </sheetData>
  <mergeCells count="4">
    <mergeCell ref="F5:G5"/>
    <mergeCell ref="A1:I1"/>
    <mergeCell ref="F6:F7"/>
    <mergeCell ref="G6:G7"/>
  </mergeCells>
  <phoneticPr fontId="2" type="noConversion"/>
  <printOptions horizontalCentered="1" verticalCentered="1"/>
  <pageMargins left="0.1" right="0.1" top="0.5" bottom="0.5" header="0.1" footer="0.1"/>
  <pageSetup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>No</Historical>
    <Forms_Description xmlns="971ecb86-dbcb-4cad-aa0a-8e3edd121c88" xsi:nil="true"/>
    <Review_x0020_Frequency_x0020_Period xmlns="971ecb86-dbcb-4cad-aa0a-8e3edd121c88">Annually</Review_x0020_Frequency_x0020_Period>
    <Language_x0020_Review_x0020_Date xmlns="971ecb86-dbcb-4cad-aa0a-8e3edd121c88" xsi:nil="true"/>
    <statutesRulesPolicies xmlns="971ecb86-dbcb-4cad-aa0a-8e3edd121c88"/>
    <Is_x0020_this_x0020_Legally_x0020_required_x003f_ xmlns="971ecb86-dbcb-4cad-aa0a-8e3edd121c88">No</Is_x0020_this_x0020_Legally_x0020_required_x003f_>
    <DocumentName xmlns="971ecb86-dbcb-4cad-aa0a-8e3edd121c88">dr584</DocumentName>
    <Web_x0020_Category xmlns="971ecb86-dbcb-4cad-aa0a-8e3edd121c88">6</Web_x0020_Category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>Budget Request Form for Tax Collectors</DocumentDescription>
    <Review_x0020_Frequency_x0020_by_x0020_Month xmlns="971ecb86-dbcb-4cad-aa0a-8e3edd121c88">
      <Value>August</Value>
    </Review_x0020_Frequency_x0020_by_x0020_Month>
    <Date_x0020_last_x0020_reviewed xmlns="971ecb86-dbcb-4cad-aa0a-8e3edd121c88" xsi:nil="true"/>
    <Legal_x0020_Review_x0020_Date xmlns="971ecb86-dbcb-4cad-aa0a-8e3edd121c88" xsi:nil="true"/>
    <Automated_x0020_Content xmlns="971ecb86-dbcb-4cad-aa0a-8e3edd121c88">No</Automated_x0020_Content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B7C237A-61CB-481A-B5D0-1D9B68496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1ecb86-dbcb-4cad-aa0a-8e3edd121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FAB868-A4BD-40AE-A5A6-14CF9DFEC3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A6F1B-FA56-4DC4-9713-48FB8B6101A4}">
  <ds:schemaRefs>
    <ds:schemaRef ds:uri="http://schemas.microsoft.com/office/2006/metadata/properties"/>
    <ds:schemaRef ds:uri="http://schemas.microsoft.com/office/infopath/2007/PartnerControls"/>
    <ds:schemaRef ds:uri="971ecb86-dbcb-4cad-aa0a-8e3edd121c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0FEE1CEC-AF35-4A85-A4FC-8C1F9A743AD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Certification</vt:lpstr>
      <vt:lpstr>Exhibit A</vt:lpstr>
      <vt:lpstr>Schedule IA</vt:lpstr>
      <vt:lpstr>Schedule II</vt:lpstr>
      <vt:lpstr>Schedule III</vt:lpstr>
      <vt:lpstr>Certification!Print_Area</vt:lpstr>
    </vt:vector>
  </TitlesOfParts>
  <Company>Florida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REQUEST FOR TAX COLLECTORS</dc:title>
  <dc:creator>cookseye</dc:creator>
  <cp:lastModifiedBy>Maria McDonald</cp:lastModifiedBy>
  <cp:lastPrinted>2021-07-26T13:26:32Z</cp:lastPrinted>
  <dcterms:created xsi:type="dcterms:W3CDTF">2001-01-30T20:51:43Z</dcterms:created>
  <dcterms:modified xsi:type="dcterms:W3CDTF">2021-09-01T16:28:32Z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D">
    <vt:lpwstr>694</vt:lpwstr>
  </property>
  <property fmtid="{D5CDD505-2E9C-101B-9397-08002B2CF9AE}" pid="3" name="WorkflowChangePath">
    <vt:lpwstr>f607681b-728c-43eb-bebe-5517fa6c52ad,2;</vt:lpwstr>
  </property>
  <property fmtid="{D5CDD505-2E9C-101B-9397-08002B2CF9AE}" pid="4" name="Revision Number">
    <vt:lpwstr>dated for 2015-2016</vt:lpwstr>
  </property>
  <property fmtid="{D5CDD505-2E9C-101B-9397-08002B2CF9AE}" pid="5" name="Project">
    <vt:lpwstr>Collector</vt:lpwstr>
  </property>
  <property fmtid="{D5CDD505-2E9C-101B-9397-08002B2CF9AE}" pid="6" name="Rule">
    <vt:lpwstr/>
  </property>
  <property fmtid="{D5CDD505-2E9C-101B-9397-08002B2CF9AE}" pid="7" name="Statute">
    <vt:lpwstr/>
  </property>
  <property fmtid="{D5CDD505-2E9C-101B-9397-08002B2CF9AE}" pid="8" name="Revision Date">
    <vt:lpwstr>2014-03-26T00:00:00Z</vt:lpwstr>
  </property>
  <property fmtid="{D5CDD505-2E9C-101B-9397-08002B2CF9AE}" pid="9" name="Status">
    <vt:lpwstr>Pending</vt:lpwstr>
  </property>
  <property fmtid="{D5CDD505-2E9C-101B-9397-08002B2CF9AE}" pid="10" name="ContentTypeId">
    <vt:lpwstr>0x010100FE8CCF48F7F21843AAD247617866AB0F</vt:lpwstr>
  </property>
</Properties>
</file>